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内" sheetId="4" r:id="rId1"/>
    <sheet name="编外" sheetId="5" r:id="rId2"/>
  </sheets>
  <definedNames>
    <definedName name="_xlnm._FilterDatabase" localSheetId="0" hidden="1">编内!$A$3:$T$20</definedName>
    <definedName name="_xlnm._FilterDatabase" localSheetId="1" hidden="1">编外!$A$3:$T$16</definedName>
    <definedName name="_xlnm.Print_Titles" localSheetId="0">编内!$1:$3</definedName>
  </definedNames>
  <calcPr calcId="144525"/>
</workbook>
</file>

<file path=xl/sharedStrings.xml><?xml version="1.0" encoding="utf-8"?>
<sst xmlns="http://schemas.openxmlformats.org/spreadsheetml/2006/main" count="400" uniqueCount="145">
  <si>
    <t>南京市栖霞区卫健委所属事业单位2025年公开招聘卫技人员（编内）拟聘用人员名单（一）</t>
  </si>
  <si>
    <t>序号</t>
  </si>
  <si>
    <t>主管部门</t>
  </si>
  <si>
    <t>招聘单位</t>
  </si>
  <si>
    <t>招聘岗位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</si>
  <si>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</si>
  <si>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</si>
  <si>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</si>
  <si>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</si>
  <si>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</si>
  <si>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</si>
  <si>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</si>
  <si>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</si>
  <si>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</si>
  <si>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体检情况</t>
  </si>
  <si>
    <t>考察情况</t>
  </si>
  <si>
    <t>用人方式</t>
  </si>
  <si>
    <t>备注</t>
  </si>
  <si>
    <t xml:space="preserve">笔试     </t>
  </si>
  <si>
    <t>面试</t>
  </si>
  <si>
    <t>南京市栖霞区卫生健康委员会</t>
  </si>
  <si>
    <t>西岗社区卫生服务中心</t>
  </si>
  <si>
    <t>消化内科</t>
  </si>
  <si>
    <t>刘瑜</t>
  </si>
  <si>
    <t>/</t>
  </si>
  <si>
    <t>本科</t>
  </si>
  <si>
    <t>临床医学</t>
  </si>
  <si>
    <t>南京医科大学</t>
  </si>
  <si>
    <t>南京医科大学第二附属医院</t>
  </si>
  <si>
    <t>合格</t>
  </si>
  <si>
    <t>编内</t>
  </si>
  <si>
    <r>
      <rPr>
        <sz val="9"/>
        <color theme="1"/>
        <rFont val="宋体"/>
        <charset val="134"/>
      </rPr>
      <t>高层次人才岗位；</t>
    </r>
    <r>
      <rPr>
        <sz val="9"/>
        <color theme="1"/>
        <rFont val="Times New Roman"/>
        <charset val="134"/>
      </rPr>
      <t xml:space="preserve">                             </t>
    </r>
    <r>
      <rPr>
        <sz val="9"/>
        <color theme="1"/>
        <rFont val="宋体"/>
        <charset val="134"/>
      </rPr>
      <t>报名成功人数与岗位招聘人数的比例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。</t>
    </r>
  </si>
  <si>
    <t>耳鼻咽喉科</t>
  </si>
  <si>
    <t>程伟</t>
  </si>
  <si>
    <t>硕士研究生</t>
  </si>
  <si>
    <t>中医五官科学</t>
  </si>
  <si>
    <t>南京中医药大学</t>
  </si>
  <si>
    <t>无</t>
  </si>
  <si>
    <t>眼科</t>
  </si>
  <si>
    <t>桑玲玲</t>
  </si>
  <si>
    <t>江苏软测信息科技有限公司</t>
  </si>
  <si>
    <t>放射科</t>
  </si>
  <si>
    <t>张宝媞</t>
  </si>
  <si>
    <t>医学影像学</t>
  </si>
  <si>
    <t>新乡医学院</t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</si>
  <si>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                         </t>
    </r>
    <r>
      <rPr>
        <sz val="9"/>
        <color theme="1"/>
        <rFont val="宋体"/>
        <charset val="134"/>
      </rPr>
      <t>报名成功人数与岗位招聘人数的比例小于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。</t>
    </r>
  </si>
  <si>
    <t>栖霞社区卫生服务中心</t>
  </si>
  <si>
    <t>全科1</t>
  </si>
  <si>
    <t>刘润林</t>
  </si>
  <si>
    <t>山东第一医科大学</t>
  </si>
  <si>
    <t>全科2</t>
  </si>
  <si>
    <t>夏紫婷</t>
  </si>
  <si>
    <r>
      <rPr>
        <sz val="9"/>
        <rFont val="宋体"/>
        <charset val="134"/>
      </rPr>
      <t>中医科</t>
    </r>
  </si>
  <si>
    <r>
      <rPr>
        <sz val="9"/>
        <rFont val="宋体"/>
        <charset val="134"/>
      </rPr>
      <t>杨怡</t>
    </r>
  </si>
  <si>
    <r>
      <rPr>
        <sz val="9"/>
        <color theme="1"/>
        <rFont val="宋体"/>
        <charset val="134"/>
      </rPr>
      <t>本科</t>
    </r>
  </si>
  <si>
    <r>
      <rPr>
        <sz val="9"/>
        <color theme="1"/>
        <rFont val="宋体"/>
        <charset val="134"/>
      </rPr>
      <t>针灸推拿学</t>
    </r>
  </si>
  <si>
    <r>
      <rPr>
        <sz val="9"/>
        <color theme="1"/>
        <rFont val="宋体"/>
        <charset val="134"/>
      </rPr>
      <t>南京中医药大学</t>
    </r>
  </si>
  <si>
    <r>
      <rPr>
        <sz val="9"/>
        <rFont val="宋体"/>
        <charset val="134"/>
      </rPr>
      <t>无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</si>
  <si>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名放弃，递补</t>
    </r>
  </si>
  <si>
    <t>尧化社区卫生服务中心</t>
  </si>
  <si>
    <t>B超室1</t>
  </si>
  <si>
    <t>王晶晶</t>
  </si>
  <si>
    <t>徐州医学院</t>
  </si>
  <si>
    <t>句容市人民医院</t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</si>
  <si>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                         </t>
    </r>
    <r>
      <rPr>
        <sz val="9"/>
        <color theme="1"/>
        <rFont val="宋体"/>
        <charset val="134"/>
      </rPr>
      <t>报名成功人数与岗位招聘人数的比例大于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，笔试</t>
    </r>
    <r>
      <rPr>
        <sz val="9"/>
        <color theme="1"/>
        <rFont val="Times New Roman"/>
        <charset val="134"/>
      </rPr>
      <t>40%+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。</t>
    </r>
  </si>
  <si>
    <t>心血管内科</t>
  </si>
  <si>
    <t>薛宪骏</t>
  </si>
  <si>
    <t>内科学</t>
  </si>
  <si>
    <t>南京市栖霞区医院</t>
  </si>
  <si>
    <r>
      <rPr>
        <sz val="9"/>
        <color theme="1"/>
        <rFont val="宋体"/>
        <charset val="134"/>
      </rPr>
      <t>高层次人才岗位；</t>
    </r>
    <r>
      <rPr>
        <sz val="9"/>
        <color theme="1"/>
        <rFont val="Times New Roman"/>
        <charset val="134"/>
      </rPr>
      <t xml:space="preserve">                                 </t>
    </r>
    <r>
      <rPr>
        <sz val="9"/>
        <color theme="1"/>
        <rFont val="宋体"/>
        <charset val="134"/>
      </rPr>
      <t>报名成功人数与岗位招聘人数的比例小于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。</t>
    </r>
  </si>
  <si>
    <t>急诊医学科</t>
  </si>
  <si>
    <t>蔡啸东</t>
  </si>
  <si>
    <t>赣南医学院</t>
  </si>
  <si>
    <t>江西省抚州市临川嘉德第三医院</t>
  </si>
  <si>
    <t>仙林社区卫生服务中心</t>
  </si>
  <si>
    <t>皮肤科</t>
  </si>
  <si>
    <t>马晗</t>
  </si>
  <si>
    <t>马群社区卫生服务中心</t>
  </si>
  <si>
    <t>中医科</t>
  </si>
  <si>
    <t>王泽恩</t>
  </si>
  <si>
    <t>中医骨伤科学</t>
  </si>
  <si>
    <t>贺婧</t>
  </si>
  <si>
    <t>郑州大学</t>
  </si>
  <si>
    <t>新乡市第一人民医院</t>
  </si>
  <si>
    <t>查晓杰</t>
  </si>
  <si>
    <t>皮肤病与性病学</t>
  </si>
  <si>
    <t>皖南医学院</t>
  </si>
  <si>
    <t>来安家宁医院</t>
  </si>
  <si>
    <t>迈皋桥社区卫生服务中心</t>
  </si>
  <si>
    <t>运动康复科</t>
  </si>
  <si>
    <t>顾翼宇</t>
  </si>
  <si>
    <t>运动人体科学</t>
  </si>
  <si>
    <t>南京体育学院</t>
  </si>
  <si>
    <t xml:space="preserve">南京卓浩人力资源有限公司 </t>
  </si>
  <si>
    <t>燕子矶社区卫生服务中心</t>
  </si>
  <si>
    <t>全科</t>
  </si>
  <si>
    <t>熊昱</t>
  </si>
  <si>
    <t>全科医学</t>
  </si>
  <si>
    <t>河北医科大学</t>
  </si>
  <si>
    <t>口腔科</t>
  </si>
  <si>
    <t>张雪文</t>
  </si>
  <si>
    <t>口腔医学</t>
  </si>
  <si>
    <t>徐州医科大学</t>
  </si>
  <si>
    <t>南京市栖霞区卫健委所属事业单位2025年公开招聘卫技人员（编外）拟聘用人员名单（一）</t>
  </si>
  <si>
    <t>操作 考核</t>
  </si>
  <si>
    <t>栖霞区医院</t>
  </si>
  <si>
    <t>检验科</t>
  </si>
  <si>
    <t>李苏柯</t>
  </si>
  <si>
    <t>医学检验技术</t>
  </si>
  <si>
    <t>编外</t>
  </si>
  <si>
    <t>护理</t>
  </si>
  <si>
    <t>许凡</t>
  </si>
  <si>
    <t>护理学</t>
  </si>
  <si>
    <t>江苏大学京江学院</t>
  </si>
  <si>
    <t>栖霞区妇幼保健所</t>
  </si>
  <si>
    <t>钱明宇</t>
  </si>
  <si>
    <t>中医学</t>
  </si>
  <si>
    <t>吴瑀凡</t>
  </si>
  <si>
    <t>龙潭社区卫生服务中心</t>
  </si>
  <si>
    <t>马晨静</t>
  </si>
  <si>
    <t>大专</t>
  </si>
  <si>
    <t>安徽医学高等专科学校</t>
  </si>
  <si>
    <t>南京弗莱堡口腔医院</t>
  </si>
  <si>
    <t>蔡汝超</t>
  </si>
  <si>
    <t>南京市栖霞区龙潭社区卫生服务中心</t>
  </si>
  <si>
    <t>药剂科</t>
  </si>
  <si>
    <t>徐凯</t>
  </si>
  <si>
    <t>临床药学</t>
  </si>
  <si>
    <t>南京聚力医药有限公司</t>
  </si>
  <si>
    <t>张涵</t>
  </si>
  <si>
    <t>江苏大学</t>
  </si>
  <si>
    <t>王晨</t>
  </si>
  <si>
    <t>药学</t>
  </si>
  <si>
    <t>南京医科大学康达学院</t>
  </si>
  <si>
    <t>南京江北医院</t>
  </si>
  <si>
    <t>沈梦思</t>
  </si>
  <si>
    <t>南京市贝特未来星幼儿园</t>
  </si>
  <si>
    <t>八卦洲社区卫生服务中心</t>
  </si>
  <si>
    <t>中药房</t>
  </si>
  <si>
    <t>余佳慧</t>
  </si>
  <si>
    <t>中药学</t>
  </si>
  <si>
    <t>安徽医科大学</t>
  </si>
  <si>
    <t>杨雅茜</t>
  </si>
  <si>
    <t>江苏护理职业学院</t>
  </si>
  <si>
    <t>王汇雯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</si>
</sst>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宋体"/>
      <charset val="134"/>
    </font>
    <font>
      <sz val="12"/>
      <name val="方正小标宋简体"/>
      <charset val="134"/>
    </font>
    <font>
      <sz val="9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name val="方正小标宋简体"/>
      <charset val="134"/>
    </font>
    <font>
      <sz val="9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pane ySplit="3" topLeftCell="A13" activePane="bottomLeft" state="frozen"/>
      <selection/>
      <selection pane="bottomLeft" activeCell="T11" sqref="T11"/>
    </sheetView>
  </sheetViews>
  <sheetFormatPr defaultColWidth="9" defaultRowHeight="20.25"/>
  <cols>
    <col min="1" max="1" width="5.25833333333333" style="3" customWidth="1"/>
    <col min="2" max="2" width="11.5" style="3" customWidth="1"/>
    <col min="3" max="3" width="17.875" style="3" customWidth="1"/>
    <col min="4" max="5" width="9" style="3"/>
    <col min="6" max="6" width="10.75" style="3" customWidth="1"/>
    <col min="7" max="7" width="9" style="3" customWidth="1"/>
    <col min="8" max="8" width="10.875" style="3" customWidth="1"/>
    <col min="9" max="9" width="12" style="3" customWidth="1"/>
    <col min="10" max="10" width="13.125" style="3" customWidth="1"/>
    <col min="11" max="11" width="7.25" style="3" customWidth="1"/>
    <col min="12" max="12" width="6.75" style="23" customWidth="1"/>
    <col min="13" max="13" width="8.75" style="6" customWidth="1"/>
    <col min="14" max="14" width="7.375" style="6" customWidth="1"/>
    <col min="15" max="15" width="6.125" style="6" customWidth="1"/>
    <col min="16" max="16" width="5.75" style="6" customWidth="1"/>
    <col min="17" max="17" width="5.5" style="6" customWidth="1"/>
    <col min="18" max="18" width="19.375" style="3" customWidth="1"/>
    <col min="19" max="16384" width="9" style="3"/>
  </cols>
  <sheetData>
    <row r="1" ht="41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7"/>
      <c r="M1" s="7"/>
      <c r="N1" s="7"/>
      <c r="O1" s="7"/>
      <c r="P1" s="7"/>
      <c r="Q1" s="7"/>
      <c r="R1" s="7"/>
    </row>
    <row r="2" ht="29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 t="s">
        <v>12</v>
      </c>
      <c r="N2" s="8" t="s">
        <v>13</v>
      </c>
      <c r="O2" s="10" t="s">
        <v>14</v>
      </c>
      <c r="P2" s="8" t="s">
        <v>15</v>
      </c>
      <c r="Q2" s="10" t="s">
        <v>16</v>
      </c>
      <c r="R2" s="8" t="s">
        <v>17</v>
      </c>
    </row>
    <row r="3" ht="36" customHeight="1" spans="1:18">
      <c r="A3" s="8"/>
      <c r="B3" s="8"/>
      <c r="C3" s="8"/>
      <c r="D3" s="8"/>
      <c r="E3" s="8"/>
      <c r="F3" s="8"/>
      <c r="G3" s="8"/>
      <c r="H3" s="8"/>
      <c r="I3" s="8"/>
      <c r="J3" s="8"/>
      <c r="K3" s="8" t="s">
        <v>18</v>
      </c>
      <c r="L3" s="11" t="s">
        <v>19</v>
      </c>
      <c r="M3" s="8"/>
      <c r="N3" s="8"/>
      <c r="O3" s="12"/>
      <c r="P3" s="8"/>
      <c r="Q3" s="12"/>
      <c r="R3" s="8"/>
    </row>
    <row r="4" s="22" customFormat="1" ht="35.25" spans="1:18">
      <c r="A4" s="9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24</v>
      </c>
      <c r="L4" s="13">
        <v>83.8</v>
      </c>
      <c r="M4" s="28">
        <f>L4</f>
        <v>83.8</v>
      </c>
      <c r="N4" s="29">
        <v>1</v>
      </c>
      <c r="O4" s="29" t="s">
        <v>29</v>
      </c>
      <c r="P4" s="29" t="s">
        <v>29</v>
      </c>
      <c r="Q4" s="29" t="s">
        <v>30</v>
      </c>
      <c r="R4" s="33" t="s">
        <v>31</v>
      </c>
    </row>
    <row r="5" s="22" customFormat="1" ht="22.5" spans="1:18">
      <c r="A5" s="9">
        <v>2</v>
      </c>
      <c r="B5" s="9" t="s">
        <v>20</v>
      </c>
      <c r="C5" s="9" t="s">
        <v>21</v>
      </c>
      <c r="D5" s="9" t="s">
        <v>32</v>
      </c>
      <c r="E5" s="9" t="s">
        <v>33</v>
      </c>
      <c r="F5" s="9">
        <v>10190101004</v>
      </c>
      <c r="G5" s="9" t="s">
        <v>34</v>
      </c>
      <c r="H5" s="9" t="s">
        <v>35</v>
      </c>
      <c r="I5" s="9" t="s">
        <v>36</v>
      </c>
      <c r="J5" s="9" t="s">
        <v>37</v>
      </c>
      <c r="K5" s="9">
        <v>71.56</v>
      </c>
      <c r="L5" s="13">
        <v>86</v>
      </c>
      <c r="M5" s="28">
        <f t="shared" ref="M5:M11" si="0">ROUND(K5*40%+L5*60%,2)</f>
        <v>80.22</v>
      </c>
      <c r="N5" s="29">
        <v>1</v>
      </c>
      <c r="O5" s="29" t="s">
        <v>29</v>
      </c>
      <c r="P5" s="29" t="s">
        <v>29</v>
      </c>
      <c r="Q5" s="29" t="s">
        <v>30</v>
      </c>
      <c r="R5" s="9"/>
    </row>
    <row r="6" s="22" customFormat="1" ht="22.5" spans="1:18">
      <c r="A6" s="9">
        <v>3</v>
      </c>
      <c r="B6" s="9" t="s">
        <v>20</v>
      </c>
      <c r="C6" s="9" t="s">
        <v>21</v>
      </c>
      <c r="D6" s="9" t="s">
        <v>38</v>
      </c>
      <c r="E6" s="9" t="s">
        <v>39</v>
      </c>
      <c r="F6" s="9">
        <v>10190101008</v>
      </c>
      <c r="G6" s="9" t="s">
        <v>34</v>
      </c>
      <c r="H6" s="9" t="s">
        <v>35</v>
      </c>
      <c r="I6" s="9" t="s">
        <v>36</v>
      </c>
      <c r="J6" s="9" t="s">
        <v>40</v>
      </c>
      <c r="K6" s="9">
        <v>85.24</v>
      </c>
      <c r="L6" s="13">
        <v>79</v>
      </c>
      <c r="M6" s="28">
        <f t="shared" si="0"/>
        <v>81.5</v>
      </c>
      <c r="N6" s="29">
        <v>1</v>
      </c>
      <c r="O6" s="29" t="s">
        <v>29</v>
      </c>
      <c r="P6" s="29" t="s">
        <v>29</v>
      </c>
      <c r="Q6" s="29" t="s">
        <v>30</v>
      </c>
      <c r="R6" s="9"/>
    </row>
    <row r="7" s="22" customFormat="1" ht="47.25" spans="1:18">
      <c r="A7" s="9">
        <v>4</v>
      </c>
      <c r="B7" s="9" t="s">
        <v>20</v>
      </c>
      <c r="C7" s="9" t="s">
        <v>21</v>
      </c>
      <c r="D7" s="9" t="s">
        <v>41</v>
      </c>
      <c r="E7" s="9" t="s">
        <v>42</v>
      </c>
      <c r="F7" s="9" t="s">
        <v>24</v>
      </c>
      <c r="G7" s="9" t="s">
        <v>25</v>
      </c>
      <c r="H7" s="9" t="s">
        <v>43</v>
      </c>
      <c r="I7" s="9" t="s">
        <v>44</v>
      </c>
      <c r="J7" s="9" t="s">
        <v>37</v>
      </c>
      <c r="K7" s="9" t="s">
        <v>24</v>
      </c>
      <c r="L7" s="13">
        <v>77.8</v>
      </c>
      <c r="M7" s="28">
        <f>L7</f>
        <v>77.8</v>
      </c>
      <c r="N7" s="29">
        <v>1</v>
      </c>
      <c r="O7" s="29" t="s">
        <v>29</v>
      </c>
      <c r="P7" s="29" t="s">
        <v>29</v>
      </c>
      <c r="Q7" s="29" t="s">
        <v>30</v>
      </c>
      <c r="R7" s="33" t="s">
        <v>45</v>
      </c>
    </row>
    <row r="8" s="22" customFormat="1" ht="22.5" spans="1:18">
      <c r="A8" s="9">
        <v>5</v>
      </c>
      <c r="B8" s="9" t="s">
        <v>20</v>
      </c>
      <c r="C8" s="9" t="s">
        <v>46</v>
      </c>
      <c r="D8" s="9" t="s">
        <v>47</v>
      </c>
      <c r="E8" s="9" t="s">
        <v>48</v>
      </c>
      <c r="F8" s="9">
        <v>10190101063</v>
      </c>
      <c r="G8" s="24" t="s">
        <v>25</v>
      </c>
      <c r="H8" s="24" t="s">
        <v>26</v>
      </c>
      <c r="I8" s="24" t="s">
        <v>49</v>
      </c>
      <c r="J8" s="9" t="s">
        <v>37</v>
      </c>
      <c r="K8" s="9">
        <v>86.76</v>
      </c>
      <c r="L8" s="13">
        <v>80.9</v>
      </c>
      <c r="M8" s="28">
        <f t="shared" si="0"/>
        <v>83.24</v>
      </c>
      <c r="N8" s="29">
        <v>1</v>
      </c>
      <c r="O8" s="29" t="s">
        <v>29</v>
      </c>
      <c r="P8" s="29" t="s">
        <v>29</v>
      </c>
      <c r="Q8" s="29" t="s">
        <v>30</v>
      </c>
      <c r="R8" s="9"/>
    </row>
    <row r="9" s="22" customFormat="1" ht="22.5" spans="1:18">
      <c r="A9" s="9">
        <v>6</v>
      </c>
      <c r="B9" s="9" t="s">
        <v>20</v>
      </c>
      <c r="C9" s="9" t="s">
        <v>46</v>
      </c>
      <c r="D9" s="9" t="s">
        <v>50</v>
      </c>
      <c r="E9" s="9" t="s">
        <v>51</v>
      </c>
      <c r="F9" s="9">
        <v>10190101094</v>
      </c>
      <c r="G9" s="24" t="s">
        <v>25</v>
      </c>
      <c r="H9" s="24" t="s">
        <v>26</v>
      </c>
      <c r="I9" s="24" t="s">
        <v>27</v>
      </c>
      <c r="J9" s="9" t="s">
        <v>37</v>
      </c>
      <c r="K9" s="9">
        <v>83.06</v>
      </c>
      <c r="L9" s="13">
        <v>79.76</v>
      </c>
      <c r="M9" s="28">
        <f t="shared" si="0"/>
        <v>81.08</v>
      </c>
      <c r="N9" s="29">
        <v>1</v>
      </c>
      <c r="O9" s="29" t="s">
        <v>29</v>
      </c>
      <c r="P9" s="29" t="s">
        <v>29</v>
      </c>
      <c r="Q9" s="29" t="s">
        <v>30</v>
      </c>
      <c r="R9" s="9"/>
    </row>
    <row r="10" s="22" customFormat="1" ht="22.5" spans="1:18">
      <c r="A10" s="9">
        <v>7</v>
      </c>
      <c r="B10" s="9" t="s">
        <v>20</v>
      </c>
      <c r="C10" s="9" t="s">
        <v>46</v>
      </c>
      <c r="D10" s="25" t="s">
        <v>52</v>
      </c>
      <c r="E10" s="25" t="s">
        <v>53</v>
      </c>
      <c r="F10" s="25">
        <v>10190101127</v>
      </c>
      <c r="G10" s="26" t="s">
        <v>54</v>
      </c>
      <c r="H10" s="26" t="s">
        <v>55</v>
      </c>
      <c r="I10" s="26" t="s">
        <v>56</v>
      </c>
      <c r="J10" s="25" t="s">
        <v>57</v>
      </c>
      <c r="K10" s="30">
        <v>85.9</v>
      </c>
      <c r="L10" s="25">
        <v>79.12</v>
      </c>
      <c r="M10" s="31">
        <f t="shared" si="0"/>
        <v>81.83</v>
      </c>
      <c r="N10" s="31">
        <v>2</v>
      </c>
      <c r="O10" s="29" t="s">
        <v>29</v>
      </c>
      <c r="P10" s="29" t="s">
        <v>29</v>
      </c>
      <c r="Q10" s="29" t="s">
        <v>30</v>
      </c>
      <c r="R10" s="25" t="s">
        <v>58</v>
      </c>
    </row>
    <row r="11" s="22" customFormat="1" ht="47.25" spans="1:18">
      <c r="A11" s="9">
        <v>8</v>
      </c>
      <c r="B11" s="9" t="s">
        <v>20</v>
      </c>
      <c r="C11" s="9" t="s">
        <v>59</v>
      </c>
      <c r="D11" s="9" t="s">
        <v>60</v>
      </c>
      <c r="E11" s="9" t="s">
        <v>61</v>
      </c>
      <c r="F11" s="9">
        <v>10190101166</v>
      </c>
      <c r="G11" s="9" t="s">
        <v>25</v>
      </c>
      <c r="H11" s="9" t="s">
        <v>43</v>
      </c>
      <c r="I11" s="9" t="s">
        <v>62</v>
      </c>
      <c r="J11" s="9" t="s">
        <v>63</v>
      </c>
      <c r="K11" s="9">
        <v>66.76</v>
      </c>
      <c r="L11" s="13">
        <v>79.8</v>
      </c>
      <c r="M11" s="28">
        <f t="shared" si="0"/>
        <v>74.58</v>
      </c>
      <c r="N11" s="29">
        <v>1</v>
      </c>
      <c r="O11" s="29" t="s">
        <v>29</v>
      </c>
      <c r="P11" s="29" t="s">
        <v>29</v>
      </c>
      <c r="Q11" s="29" t="s">
        <v>30</v>
      </c>
      <c r="R11" s="33" t="s">
        <v>64</v>
      </c>
    </row>
    <row r="12" s="22" customFormat="1" ht="47.25" spans="1:18">
      <c r="A12" s="9">
        <v>9</v>
      </c>
      <c r="B12" s="9" t="s">
        <v>20</v>
      </c>
      <c r="C12" s="9" t="s">
        <v>59</v>
      </c>
      <c r="D12" s="9" t="s">
        <v>65</v>
      </c>
      <c r="E12" s="9" t="s">
        <v>66</v>
      </c>
      <c r="F12" s="9" t="s">
        <v>24</v>
      </c>
      <c r="G12" s="9" t="s">
        <v>34</v>
      </c>
      <c r="H12" s="9" t="s">
        <v>67</v>
      </c>
      <c r="I12" s="9" t="s">
        <v>27</v>
      </c>
      <c r="J12" s="9" t="s">
        <v>68</v>
      </c>
      <c r="K12" s="9" t="s">
        <v>24</v>
      </c>
      <c r="L12" s="13">
        <v>86.6</v>
      </c>
      <c r="M12" s="28">
        <f>L12</f>
        <v>86.6</v>
      </c>
      <c r="N12" s="29">
        <v>1</v>
      </c>
      <c r="O12" s="29" t="s">
        <v>29</v>
      </c>
      <c r="P12" s="29" t="s">
        <v>29</v>
      </c>
      <c r="Q12" s="29" t="s">
        <v>30</v>
      </c>
      <c r="R12" s="33" t="s">
        <v>69</v>
      </c>
    </row>
    <row r="13" s="22" customFormat="1" ht="33" customHeight="1" spans="1:18">
      <c r="A13" s="9">
        <v>10</v>
      </c>
      <c r="B13" s="9" t="s">
        <v>20</v>
      </c>
      <c r="C13" s="9" t="s">
        <v>59</v>
      </c>
      <c r="D13" s="9" t="s">
        <v>70</v>
      </c>
      <c r="E13" s="9" t="s">
        <v>71</v>
      </c>
      <c r="F13" s="9">
        <v>10190102001</v>
      </c>
      <c r="G13" s="9" t="s">
        <v>25</v>
      </c>
      <c r="H13" s="9" t="s">
        <v>26</v>
      </c>
      <c r="I13" s="9" t="s">
        <v>72</v>
      </c>
      <c r="J13" s="9" t="s">
        <v>73</v>
      </c>
      <c r="K13" s="9">
        <v>76.58</v>
      </c>
      <c r="L13" s="13">
        <v>72.88</v>
      </c>
      <c r="M13" s="28">
        <f>ROUND(K13*40%+L13*60%,2)</f>
        <v>74.36</v>
      </c>
      <c r="N13" s="29">
        <v>1</v>
      </c>
      <c r="O13" s="29" t="s">
        <v>29</v>
      </c>
      <c r="P13" s="29" t="s">
        <v>29</v>
      </c>
      <c r="Q13" s="29" t="s">
        <v>30</v>
      </c>
      <c r="R13" s="9"/>
    </row>
    <row r="14" s="22" customFormat="1" ht="47.25" spans="1:18">
      <c r="A14" s="9">
        <v>11</v>
      </c>
      <c r="B14" s="9" t="s">
        <v>20</v>
      </c>
      <c r="C14" s="9" t="s">
        <v>74</v>
      </c>
      <c r="D14" s="9" t="s">
        <v>75</v>
      </c>
      <c r="E14" s="9" t="s">
        <v>76</v>
      </c>
      <c r="F14" s="9" t="s">
        <v>24</v>
      </c>
      <c r="G14" s="9" t="s">
        <v>25</v>
      </c>
      <c r="H14" s="9" t="s">
        <v>26</v>
      </c>
      <c r="I14" s="9" t="s">
        <v>62</v>
      </c>
      <c r="J14" s="9" t="s">
        <v>37</v>
      </c>
      <c r="K14" s="9" t="s">
        <v>24</v>
      </c>
      <c r="L14" s="13">
        <v>68.8</v>
      </c>
      <c r="M14" s="28">
        <f>L14</f>
        <v>68.8</v>
      </c>
      <c r="N14" s="29">
        <v>1</v>
      </c>
      <c r="O14" s="29" t="s">
        <v>29</v>
      </c>
      <c r="P14" s="29" t="s">
        <v>29</v>
      </c>
      <c r="Q14" s="29" t="s">
        <v>30</v>
      </c>
      <c r="R14" s="33" t="s">
        <v>45</v>
      </c>
    </row>
    <row r="15" s="22" customFormat="1" ht="22.5" spans="1:18">
      <c r="A15" s="9">
        <v>12</v>
      </c>
      <c r="B15" s="9" t="s">
        <v>20</v>
      </c>
      <c r="C15" s="9" t="s">
        <v>77</v>
      </c>
      <c r="D15" s="9" t="s">
        <v>78</v>
      </c>
      <c r="E15" s="9" t="s">
        <v>79</v>
      </c>
      <c r="F15" s="9">
        <v>10190101160</v>
      </c>
      <c r="G15" s="9" t="s">
        <v>34</v>
      </c>
      <c r="H15" s="9" t="s">
        <v>80</v>
      </c>
      <c r="I15" s="9" t="s">
        <v>36</v>
      </c>
      <c r="J15" s="9" t="s">
        <v>37</v>
      </c>
      <c r="K15" s="13">
        <v>84.8</v>
      </c>
      <c r="L15" s="13">
        <v>84.2</v>
      </c>
      <c r="M15" s="28">
        <f>ROUND(K15*40%+L15*60%,2)</f>
        <v>84.44</v>
      </c>
      <c r="N15" s="29">
        <v>1</v>
      </c>
      <c r="O15" s="29" t="s">
        <v>29</v>
      </c>
      <c r="P15" s="29" t="s">
        <v>29</v>
      </c>
      <c r="Q15" s="29" t="s">
        <v>30</v>
      </c>
      <c r="R15" s="9"/>
    </row>
    <row r="16" s="22" customFormat="1" ht="47.25" spans="1:18">
      <c r="A16" s="9">
        <v>13</v>
      </c>
      <c r="B16" s="9" t="s">
        <v>20</v>
      </c>
      <c r="C16" s="9" t="s">
        <v>77</v>
      </c>
      <c r="D16" s="9" t="s">
        <v>41</v>
      </c>
      <c r="E16" s="9" t="s">
        <v>81</v>
      </c>
      <c r="F16" s="9">
        <v>10190101195</v>
      </c>
      <c r="G16" s="9" t="s">
        <v>25</v>
      </c>
      <c r="H16" s="9" t="s">
        <v>26</v>
      </c>
      <c r="I16" s="9" t="s">
        <v>82</v>
      </c>
      <c r="J16" s="9" t="s">
        <v>83</v>
      </c>
      <c r="K16" s="9">
        <v>74.38</v>
      </c>
      <c r="L16" s="13">
        <v>81</v>
      </c>
      <c r="M16" s="28">
        <f>ROUND(K16*40%+L16*60%,2)</f>
        <v>78.35</v>
      </c>
      <c r="N16" s="29">
        <v>1</v>
      </c>
      <c r="O16" s="29" t="s">
        <v>29</v>
      </c>
      <c r="P16" s="29" t="s">
        <v>29</v>
      </c>
      <c r="Q16" s="29" t="s">
        <v>30</v>
      </c>
      <c r="R16" s="33" t="s">
        <v>64</v>
      </c>
    </row>
    <row r="17" s="22" customFormat="1" ht="47.25" spans="1:18">
      <c r="A17" s="9">
        <v>14</v>
      </c>
      <c r="B17" s="9" t="s">
        <v>20</v>
      </c>
      <c r="C17" s="9" t="s">
        <v>77</v>
      </c>
      <c r="D17" s="9" t="s">
        <v>75</v>
      </c>
      <c r="E17" s="9" t="s">
        <v>84</v>
      </c>
      <c r="F17" s="9">
        <v>10190102007</v>
      </c>
      <c r="G17" s="9" t="s">
        <v>34</v>
      </c>
      <c r="H17" s="9" t="s">
        <v>85</v>
      </c>
      <c r="I17" s="9" t="s">
        <v>86</v>
      </c>
      <c r="J17" s="9" t="s">
        <v>87</v>
      </c>
      <c r="K17" s="9">
        <v>84.08</v>
      </c>
      <c r="L17" s="13">
        <v>82.44</v>
      </c>
      <c r="M17" s="28">
        <f>ROUND(K17*40%+L17*60%,2)</f>
        <v>83.1</v>
      </c>
      <c r="N17" s="29">
        <v>1</v>
      </c>
      <c r="O17" s="29" t="s">
        <v>29</v>
      </c>
      <c r="P17" s="29" t="s">
        <v>29</v>
      </c>
      <c r="Q17" s="29" t="s">
        <v>30</v>
      </c>
      <c r="R17" s="33" t="s">
        <v>64</v>
      </c>
    </row>
    <row r="18" s="22" customFormat="1" ht="47.25" spans="1:18">
      <c r="A18" s="9">
        <v>15</v>
      </c>
      <c r="B18" s="9" t="s">
        <v>20</v>
      </c>
      <c r="C18" s="9" t="s">
        <v>88</v>
      </c>
      <c r="D18" s="9" t="s">
        <v>89</v>
      </c>
      <c r="E18" s="9" t="s">
        <v>90</v>
      </c>
      <c r="F18" s="9" t="s">
        <v>24</v>
      </c>
      <c r="G18" s="9" t="s">
        <v>25</v>
      </c>
      <c r="H18" s="9" t="s">
        <v>91</v>
      </c>
      <c r="I18" s="9" t="s">
        <v>92</v>
      </c>
      <c r="J18" s="32" t="s">
        <v>93</v>
      </c>
      <c r="K18" s="9" t="s">
        <v>24</v>
      </c>
      <c r="L18" s="13">
        <v>81.2</v>
      </c>
      <c r="M18" s="28">
        <f>L18</f>
        <v>81.2</v>
      </c>
      <c r="N18" s="29">
        <v>1</v>
      </c>
      <c r="O18" s="29" t="s">
        <v>29</v>
      </c>
      <c r="P18" s="29" t="s">
        <v>29</v>
      </c>
      <c r="Q18" s="29" t="s">
        <v>30</v>
      </c>
      <c r="R18" s="33" t="s">
        <v>69</v>
      </c>
    </row>
    <row r="19" s="22" customFormat="1" ht="22.5" spans="1:18">
      <c r="A19" s="9">
        <v>16</v>
      </c>
      <c r="B19" s="9" t="s">
        <v>20</v>
      </c>
      <c r="C19" s="9" t="s">
        <v>94</v>
      </c>
      <c r="D19" s="9" t="s">
        <v>95</v>
      </c>
      <c r="E19" s="9" t="s">
        <v>96</v>
      </c>
      <c r="F19" s="9">
        <v>10190101116</v>
      </c>
      <c r="G19" s="9" t="s">
        <v>34</v>
      </c>
      <c r="H19" s="9" t="s">
        <v>97</v>
      </c>
      <c r="I19" s="9" t="s">
        <v>98</v>
      </c>
      <c r="J19" s="18" t="s">
        <v>37</v>
      </c>
      <c r="K19" s="9">
        <v>88.72</v>
      </c>
      <c r="L19" s="13">
        <v>81.1</v>
      </c>
      <c r="M19" s="28">
        <f>ROUND(K19*40%+L19*60%,2)</f>
        <v>84.15</v>
      </c>
      <c r="N19" s="29">
        <v>1</v>
      </c>
      <c r="O19" s="29" t="s">
        <v>29</v>
      </c>
      <c r="P19" s="29" t="s">
        <v>29</v>
      </c>
      <c r="Q19" s="29" t="s">
        <v>30</v>
      </c>
      <c r="R19" s="9"/>
    </row>
    <row r="20" s="22" customFormat="1" ht="47.25" spans="1:18">
      <c r="A20" s="9">
        <v>17</v>
      </c>
      <c r="B20" s="9" t="s">
        <v>20</v>
      </c>
      <c r="C20" s="9" t="s">
        <v>94</v>
      </c>
      <c r="D20" s="9" t="s">
        <v>99</v>
      </c>
      <c r="E20" s="9" t="s">
        <v>100</v>
      </c>
      <c r="F20" s="9">
        <v>10190202042</v>
      </c>
      <c r="G20" s="9" t="s">
        <v>25</v>
      </c>
      <c r="H20" s="9" t="s">
        <v>101</v>
      </c>
      <c r="I20" s="9" t="s">
        <v>102</v>
      </c>
      <c r="J20" s="18" t="s">
        <v>37</v>
      </c>
      <c r="K20" s="9">
        <v>82.06</v>
      </c>
      <c r="L20" s="13">
        <v>80.6</v>
      </c>
      <c r="M20" s="28">
        <f>ROUND(K20*40%+L20*60%,2)</f>
        <v>81.18</v>
      </c>
      <c r="N20" s="29">
        <v>1</v>
      </c>
      <c r="O20" s="29" t="s">
        <v>29</v>
      </c>
      <c r="P20" s="29" t="s">
        <v>29</v>
      </c>
      <c r="Q20" s="29" t="s">
        <v>30</v>
      </c>
      <c r="R20" s="33" t="s">
        <v>64</v>
      </c>
    </row>
  </sheetData>
  <autoFilter ref="A3:T20">
    <sortState ref="A3:T20">
      <sortCondition ref="N2:N95"/>
    </sortState>
    <extLst/>
  </autoFilter>
  <mergeCells count="18">
    <mergeCell ref="A1:R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</mergeCells>
  <conditionalFormatting sqref="E10">
    <cfRule type="duplicateValues" dxfId="0" priority="1"/>
  </conditionalFormatting>
  <conditionalFormatting sqref="E4:E9 E2 E11:E1048576">
    <cfRule type="duplicateValues" dxfId="0" priority="2"/>
  </conditionalFormatting>
  <pageMargins left="0.357638888888889" right="0.357638888888889" top="0.409027777777778" bottom="0.409027777777778" header="0.5" footer="0.5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workbookViewId="0">
      <selection activeCell="E2" sqref="E$1:E$1048576"/>
    </sheetView>
  </sheetViews>
  <sheetFormatPr defaultColWidth="9" defaultRowHeight="20.25"/>
  <cols>
    <col min="1" max="1" width="5.25833333333333" style="3" customWidth="1"/>
    <col min="2" max="2" width="11.875" style="3" customWidth="1"/>
    <col min="3" max="3" width="18.875" style="3" customWidth="1"/>
    <col min="4" max="5" width="9" style="3"/>
    <col min="6" max="6" width="12.2583333333333" style="3" customWidth="1"/>
    <col min="7" max="7" width="9" style="3" customWidth="1"/>
    <col min="8" max="8" width="10.625" style="3" customWidth="1"/>
    <col min="9" max="9" width="11.75" style="3" customWidth="1"/>
    <col min="10" max="10" width="13.125" style="3" customWidth="1"/>
    <col min="11" max="11" width="9.375" style="3" customWidth="1"/>
    <col min="12" max="12" width="7.875" style="4" customWidth="1"/>
    <col min="13" max="13" width="7" style="5" customWidth="1"/>
    <col min="14" max="14" width="9.25" style="6" customWidth="1"/>
    <col min="15" max="15" width="6.875" style="6" customWidth="1"/>
    <col min="16" max="17" width="5.375" style="6" customWidth="1"/>
    <col min="18" max="18" width="5.75" style="6" customWidth="1"/>
    <col min="19" max="19" width="15.375" style="3" customWidth="1"/>
    <col min="20" max="16384" width="9" style="3"/>
  </cols>
  <sheetData>
    <row r="1" ht="41" customHeight="1" spans="1:19">
      <c r="A1" s="7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5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/>
      <c r="N2" s="8" t="s">
        <v>12</v>
      </c>
      <c r="O2" s="8" t="s">
        <v>13</v>
      </c>
      <c r="P2" s="10" t="s">
        <v>14</v>
      </c>
      <c r="Q2" s="8" t="s">
        <v>15</v>
      </c>
      <c r="R2" s="10" t="s">
        <v>16</v>
      </c>
      <c r="S2" s="8" t="s">
        <v>17</v>
      </c>
    </row>
    <row r="3" ht="35" customHeight="1" spans="1:19">
      <c r="A3" s="8"/>
      <c r="B3" s="8"/>
      <c r="C3" s="8"/>
      <c r="D3" s="8"/>
      <c r="E3" s="8"/>
      <c r="F3" s="8"/>
      <c r="G3" s="8"/>
      <c r="H3" s="8"/>
      <c r="I3" s="8"/>
      <c r="J3" s="8"/>
      <c r="K3" s="8" t="s">
        <v>18</v>
      </c>
      <c r="L3" s="11" t="s">
        <v>19</v>
      </c>
      <c r="M3" s="11" t="s">
        <v>104</v>
      </c>
      <c r="N3" s="8"/>
      <c r="O3" s="8"/>
      <c r="P3" s="12"/>
      <c r="Q3" s="8"/>
      <c r="R3" s="12"/>
      <c r="S3" s="8"/>
    </row>
    <row r="4" s="1" customFormat="1" ht="25" customHeight="1" spans="1:19">
      <c r="A4" s="9">
        <v>1</v>
      </c>
      <c r="B4" s="9" t="s">
        <v>20</v>
      </c>
      <c r="C4" s="9" t="s">
        <v>105</v>
      </c>
      <c r="D4" s="9" t="s">
        <v>106</v>
      </c>
      <c r="E4" s="9" t="s">
        <v>107</v>
      </c>
      <c r="F4" s="9">
        <v>10190201011</v>
      </c>
      <c r="G4" s="9" t="s">
        <v>25</v>
      </c>
      <c r="H4" s="9" t="s">
        <v>108</v>
      </c>
      <c r="I4" s="9" t="s">
        <v>102</v>
      </c>
      <c r="J4" s="9" t="s">
        <v>37</v>
      </c>
      <c r="K4" s="13">
        <v>90.24</v>
      </c>
      <c r="L4" s="13">
        <v>79.2</v>
      </c>
      <c r="M4" s="9" t="s">
        <v>24</v>
      </c>
      <c r="N4" s="14">
        <f>ROUND(K4*40%+L4*60%,2)</f>
        <v>83.62</v>
      </c>
      <c r="O4" s="15">
        <v>1</v>
      </c>
      <c r="P4" s="15" t="s">
        <v>29</v>
      </c>
      <c r="Q4" s="15" t="s">
        <v>29</v>
      </c>
      <c r="R4" s="15" t="s">
        <v>109</v>
      </c>
      <c r="S4" s="21"/>
    </row>
    <row r="5" s="1" customFormat="1" ht="25" customHeight="1" spans="1:19">
      <c r="A5" s="9">
        <v>2</v>
      </c>
      <c r="B5" s="9" t="s">
        <v>20</v>
      </c>
      <c r="C5" s="9" t="s">
        <v>105</v>
      </c>
      <c r="D5" s="9" t="s">
        <v>110</v>
      </c>
      <c r="E5" s="9" t="s">
        <v>111</v>
      </c>
      <c r="F5" s="9">
        <v>10190301007</v>
      </c>
      <c r="G5" s="9" t="s">
        <v>25</v>
      </c>
      <c r="H5" s="9" t="s">
        <v>112</v>
      </c>
      <c r="I5" s="9" t="s">
        <v>113</v>
      </c>
      <c r="J5" s="9" t="s">
        <v>37</v>
      </c>
      <c r="K5" s="13">
        <v>84.08</v>
      </c>
      <c r="L5" s="13">
        <v>72.8</v>
      </c>
      <c r="M5" s="16">
        <v>89.67</v>
      </c>
      <c r="N5" s="14">
        <f>ROUND(K5*30%+L5*40%+M5*30%,2)</f>
        <v>81.25</v>
      </c>
      <c r="O5" s="15">
        <f>RANK(N5,$N$5:$N$5)</f>
        <v>1</v>
      </c>
      <c r="P5" s="15" t="s">
        <v>29</v>
      </c>
      <c r="Q5" s="15" t="s">
        <v>29</v>
      </c>
      <c r="R5" s="15" t="s">
        <v>109</v>
      </c>
      <c r="S5" s="21"/>
    </row>
    <row r="6" s="1" customFormat="1" ht="25" customHeight="1" spans="1:19">
      <c r="A6" s="9">
        <v>3</v>
      </c>
      <c r="B6" s="9" t="s">
        <v>20</v>
      </c>
      <c r="C6" s="9" t="s">
        <v>114</v>
      </c>
      <c r="D6" s="9" t="s">
        <v>78</v>
      </c>
      <c r="E6" s="9" t="s">
        <v>115</v>
      </c>
      <c r="F6" s="9">
        <v>10190202082</v>
      </c>
      <c r="G6" s="9" t="s">
        <v>25</v>
      </c>
      <c r="H6" s="9" t="s">
        <v>116</v>
      </c>
      <c r="I6" s="9" t="s">
        <v>36</v>
      </c>
      <c r="J6" s="9" t="s">
        <v>37</v>
      </c>
      <c r="K6" s="13">
        <v>86.42</v>
      </c>
      <c r="L6" s="13">
        <v>73.2</v>
      </c>
      <c r="M6" s="9" t="s">
        <v>24</v>
      </c>
      <c r="N6" s="14">
        <f t="shared" ref="N6:N12" si="0">ROUND(K6*40%+L6*60%,2)</f>
        <v>78.49</v>
      </c>
      <c r="O6" s="15">
        <v>1</v>
      </c>
      <c r="P6" s="15" t="s">
        <v>29</v>
      </c>
      <c r="Q6" s="15" t="s">
        <v>29</v>
      </c>
      <c r="R6" s="15" t="s">
        <v>109</v>
      </c>
      <c r="S6" s="21"/>
    </row>
    <row r="7" s="1" customFormat="1" ht="25" customHeight="1" spans="1:19">
      <c r="A7" s="9">
        <v>4</v>
      </c>
      <c r="B7" s="9" t="s">
        <v>20</v>
      </c>
      <c r="C7" s="9" t="s">
        <v>114</v>
      </c>
      <c r="D7" s="9" t="s">
        <v>106</v>
      </c>
      <c r="E7" s="9" t="s">
        <v>117</v>
      </c>
      <c r="F7" s="9">
        <v>10190201108</v>
      </c>
      <c r="G7" s="9" t="s">
        <v>25</v>
      </c>
      <c r="H7" s="9" t="s">
        <v>108</v>
      </c>
      <c r="I7" s="9" t="s">
        <v>27</v>
      </c>
      <c r="J7" s="9" t="s">
        <v>37</v>
      </c>
      <c r="K7" s="9">
        <v>88.16</v>
      </c>
      <c r="L7" s="13">
        <v>76.6</v>
      </c>
      <c r="M7" s="9" t="s">
        <v>24</v>
      </c>
      <c r="N7" s="14">
        <f t="shared" si="0"/>
        <v>81.22</v>
      </c>
      <c r="O7" s="15">
        <v>1</v>
      </c>
      <c r="P7" s="15" t="s">
        <v>29</v>
      </c>
      <c r="Q7" s="15" t="s">
        <v>29</v>
      </c>
      <c r="R7" s="15" t="s">
        <v>109</v>
      </c>
      <c r="S7" s="21"/>
    </row>
    <row r="8" s="1" customFormat="1" ht="25" customHeight="1" spans="1:19">
      <c r="A8" s="9">
        <v>5</v>
      </c>
      <c r="B8" s="9" t="s">
        <v>20</v>
      </c>
      <c r="C8" s="9" t="s">
        <v>118</v>
      </c>
      <c r="D8" s="9" t="s">
        <v>99</v>
      </c>
      <c r="E8" s="9" t="s">
        <v>119</v>
      </c>
      <c r="F8" s="9">
        <v>10190202057</v>
      </c>
      <c r="G8" s="9" t="s">
        <v>120</v>
      </c>
      <c r="H8" s="9" t="s">
        <v>101</v>
      </c>
      <c r="I8" s="9" t="s">
        <v>121</v>
      </c>
      <c r="J8" s="17" t="s">
        <v>122</v>
      </c>
      <c r="K8" s="13">
        <v>73.26</v>
      </c>
      <c r="L8" s="13">
        <v>76.8</v>
      </c>
      <c r="M8" s="9" t="s">
        <v>24</v>
      </c>
      <c r="N8" s="14">
        <f t="shared" si="0"/>
        <v>75.38</v>
      </c>
      <c r="O8" s="15">
        <v>1</v>
      </c>
      <c r="P8" s="15" t="s">
        <v>29</v>
      </c>
      <c r="Q8" s="15" t="s">
        <v>29</v>
      </c>
      <c r="R8" s="15" t="s">
        <v>109</v>
      </c>
      <c r="S8" s="21"/>
    </row>
    <row r="9" s="1" customFormat="1" ht="25" customHeight="1" spans="1:19">
      <c r="A9" s="9">
        <v>6</v>
      </c>
      <c r="B9" s="9" t="s">
        <v>20</v>
      </c>
      <c r="C9" s="9" t="s">
        <v>118</v>
      </c>
      <c r="D9" s="9" t="s">
        <v>78</v>
      </c>
      <c r="E9" s="9" t="s">
        <v>123</v>
      </c>
      <c r="F9" s="9">
        <v>10190202095</v>
      </c>
      <c r="G9" s="9" t="s">
        <v>34</v>
      </c>
      <c r="H9" s="9" t="s">
        <v>116</v>
      </c>
      <c r="I9" s="9" t="s">
        <v>36</v>
      </c>
      <c r="J9" s="17" t="s">
        <v>124</v>
      </c>
      <c r="K9" s="13">
        <v>81.66</v>
      </c>
      <c r="L9" s="13">
        <v>77.8</v>
      </c>
      <c r="M9" s="9" t="s">
        <v>24</v>
      </c>
      <c r="N9" s="14">
        <f t="shared" si="0"/>
        <v>79.34</v>
      </c>
      <c r="O9" s="15">
        <v>1</v>
      </c>
      <c r="P9" s="15" t="s">
        <v>29</v>
      </c>
      <c r="Q9" s="15" t="s">
        <v>29</v>
      </c>
      <c r="R9" s="15" t="s">
        <v>109</v>
      </c>
      <c r="S9" s="21"/>
    </row>
    <row r="10" s="1" customFormat="1" ht="25" customHeight="1" spans="1:19">
      <c r="A10" s="9">
        <v>7</v>
      </c>
      <c r="B10" s="9" t="s">
        <v>20</v>
      </c>
      <c r="C10" s="9" t="s">
        <v>46</v>
      </c>
      <c r="D10" s="9" t="s">
        <v>125</v>
      </c>
      <c r="E10" s="9" t="s">
        <v>126</v>
      </c>
      <c r="F10" s="9">
        <v>10190102010</v>
      </c>
      <c r="G10" s="9" t="s">
        <v>34</v>
      </c>
      <c r="H10" s="9" t="s">
        <v>127</v>
      </c>
      <c r="I10" s="9" t="s">
        <v>27</v>
      </c>
      <c r="J10" s="9" t="s">
        <v>128</v>
      </c>
      <c r="K10" s="13">
        <v>90.78</v>
      </c>
      <c r="L10" s="13">
        <v>78.4</v>
      </c>
      <c r="M10" s="9" t="s">
        <v>24</v>
      </c>
      <c r="N10" s="14">
        <f t="shared" si="0"/>
        <v>83.35</v>
      </c>
      <c r="O10" s="15">
        <v>1</v>
      </c>
      <c r="P10" s="15" t="s">
        <v>29</v>
      </c>
      <c r="Q10" s="15" t="s">
        <v>29</v>
      </c>
      <c r="R10" s="15" t="s">
        <v>109</v>
      </c>
      <c r="S10" s="21"/>
    </row>
    <row r="11" s="1" customFormat="1" ht="25" customHeight="1" spans="1:19">
      <c r="A11" s="9">
        <v>8</v>
      </c>
      <c r="B11" s="9" t="s">
        <v>20</v>
      </c>
      <c r="C11" s="9" t="s">
        <v>88</v>
      </c>
      <c r="D11" s="9" t="s">
        <v>106</v>
      </c>
      <c r="E11" s="9" t="s">
        <v>129</v>
      </c>
      <c r="F11" s="9">
        <v>10190201141</v>
      </c>
      <c r="G11" s="9" t="s">
        <v>25</v>
      </c>
      <c r="H11" s="9" t="s">
        <v>108</v>
      </c>
      <c r="I11" s="9" t="s">
        <v>130</v>
      </c>
      <c r="J11" s="9" t="s">
        <v>37</v>
      </c>
      <c r="K11" s="13">
        <v>90</v>
      </c>
      <c r="L11" s="13">
        <v>76</v>
      </c>
      <c r="M11" s="9" t="s">
        <v>24</v>
      </c>
      <c r="N11" s="14">
        <f t="shared" si="0"/>
        <v>81.6</v>
      </c>
      <c r="O11" s="15">
        <v>1</v>
      </c>
      <c r="P11" s="15" t="s">
        <v>29</v>
      </c>
      <c r="Q11" s="15" t="s">
        <v>29</v>
      </c>
      <c r="R11" s="15" t="s">
        <v>109</v>
      </c>
      <c r="S11" s="21"/>
    </row>
    <row r="12" s="1" customFormat="1" ht="25" customHeight="1" spans="1:19">
      <c r="A12" s="9">
        <v>9</v>
      </c>
      <c r="B12" s="9" t="s">
        <v>20</v>
      </c>
      <c r="C12" s="9" t="s">
        <v>88</v>
      </c>
      <c r="D12" s="9" t="s">
        <v>125</v>
      </c>
      <c r="E12" s="9" t="s">
        <v>131</v>
      </c>
      <c r="F12" s="9">
        <v>10190102017</v>
      </c>
      <c r="G12" s="9" t="s">
        <v>25</v>
      </c>
      <c r="H12" s="9" t="s">
        <v>132</v>
      </c>
      <c r="I12" s="9" t="s">
        <v>133</v>
      </c>
      <c r="J12" s="18" t="s">
        <v>134</v>
      </c>
      <c r="K12" s="13">
        <v>83.94</v>
      </c>
      <c r="L12" s="13">
        <v>79.2</v>
      </c>
      <c r="M12" s="9" t="s">
        <v>24</v>
      </c>
      <c r="N12" s="14">
        <f t="shared" si="0"/>
        <v>81.1</v>
      </c>
      <c r="O12" s="15">
        <v>1</v>
      </c>
      <c r="P12" s="15" t="s">
        <v>29</v>
      </c>
      <c r="Q12" s="15" t="s">
        <v>29</v>
      </c>
      <c r="R12" s="15" t="s">
        <v>109</v>
      </c>
      <c r="S12" s="21"/>
    </row>
    <row r="13" s="1" customFormat="1" ht="25" customHeight="1" spans="1:19">
      <c r="A13" s="9">
        <v>10</v>
      </c>
      <c r="B13" s="9" t="s">
        <v>20</v>
      </c>
      <c r="C13" s="9" t="s">
        <v>94</v>
      </c>
      <c r="D13" s="9" t="s">
        <v>110</v>
      </c>
      <c r="E13" s="9" t="s">
        <v>135</v>
      </c>
      <c r="F13" s="9">
        <v>10190301083</v>
      </c>
      <c r="G13" s="9" t="s">
        <v>25</v>
      </c>
      <c r="H13" s="9" t="s">
        <v>112</v>
      </c>
      <c r="I13" s="9" t="s">
        <v>133</v>
      </c>
      <c r="J13" s="18" t="s">
        <v>136</v>
      </c>
      <c r="K13" s="13">
        <v>78.96</v>
      </c>
      <c r="L13" s="13">
        <v>79.2</v>
      </c>
      <c r="M13" s="16">
        <v>61.33</v>
      </c>
      <c r="N13" s="14">
        <f>ROUND(K13*30%+L13*40%+M13*30%,2)</f>
        <v>73.77</v>
      </c>
      <c r="O13" s="15">
        <v>1</v>
      </c>
      <c r="P13" s="15" t="s">
        <v>29</v>
      </c>
      <c r="Q13" s="15" t="s">
        <v>29</v>
      </c>
      <c r="R13" s="15" t="s">
        <v>109</v>
      </c>
      <c r="S13" s="21"/>
    </row>
    <row r="14" s="1" customFormat="1" ht="25" customHeight="1" spans="1:19">
      <c r="A14" s="9">
        <v>11</v>
      </c>
      <c r="B14" s="9" t="s">
        <v>20</v>
      </c>
      <c r="C14" s="9" t="s">
        <v>137</v>
      </c>
      <c r="D14" s="9" t="s">
        <v>138</v>
      </c>
      <c r="E14" s="9" t="s">
        <v>139</v>
      </c>
      <c r="F14" s="9">
        <v>10190102040</v>
      </c>
      <c r="G14" s="9" t="s">
        <v>34</v>
      </c>
      <c r="H14" s="9" t="s">
        <v>140</v>
      </c>
      <c r="I14" s="9" t="s">
        <v>141</v>
      </c>
      <c r="J14" s="9" t="s">
        <v>37</v>
      </c>
      <c r="K14" s="13">
        <v>76.98</v>
      </c>
      <c r="L14" s="13">
        <v>81.2</v>
      </c>
      <c r="M14" s="9" t="s">
        <v>24</v>
      </c>
      <c r="N14" s="14">
        <f>ROUND(K14*40%+L14*60%,2)</f>
        <v>79.51</v>
      </c>
      <c r="O14" s="15">
        <v>1</v>
      </c>
      <c r="P14" s="15" t="s">
        <v>29</v>
      </c>
      <c r="Q14" s="15" t="s">
        <v>29</v>
      </c>
      <c r="R14" s="15" t="s">
        <v>109</v>
      </c>
      <c r="S14" s="21"/>
    </row>
    <row r="15" s="1" customFormat="1" ht="25" customHeight="1" spans="1:19">
      <c r="A15" s="9">
        <v>12</v>
      </c>
      <c r="B15" s="9" t="s">
        <v>20</v>
      </c>
      <c r="C15" s="9" t="s">
        <v>137</v>
      </c>
      <c r="D15" s="9" t="s">
        <v>110</v>
      </c>
      <c r="E15" s="9" t="s">
        <v>142</v>
      </c>
      <c r="F15" s="9">
        <v>10190302059</v>
      </c>
      <c r="G15" s="9" t="s">
        <v>120</v>
      </c>
      <c r="H15" s="9" t="s">
        <v>110</v>
      </c>
      <c r="I15" s="9" t="s">
        <v>143</v>
      </c>
      <c r="J15" s="9" t="s">
        <v>37</v>
      </c>
      <c r="K15" s="13">
        <v>93.4</v>
      </c>
      <c r="L15" s="13">
        <v>80.2</v>
      </c>
      <c r="M15" s="16">
        <v>88</v>
      </c>
      <c r="N15" s="14">
        <f>ROUND(K15*30%+L15*40%+M15*30%,2)</f>
        <v>86.5</v>
      </c>
      <c r="O15" s="15">
        <f>RANK(N15,$N$15:$N$16)</f>
        <v>1</v>
      </c>
      <c r="P15" s="15" t="s">
        <v>29</v>
      </c>
      <c r="Q15" s="15" t="s">
        <v>29</v>
      </c>
      <c r="R15" s="15" t="s">
        <v>109</v>
      </c>
      <c r="S15" s="21"/>
    </row>
    <row r="16" s="1" customFormat="1" ht="25" customHeight="1" spans="1:19">
      <c r="A16" s="9">
        <v>13</v>
      </c>
      <c r="B16" s="9" t="s">
        <v>20</v>
      </c>
      <c r="C16" s="9" t="s">
        <v>137</v>
      </c>
      <c r="D16" s="9" t="s">
        <v>110</v>
      </c>
      <c r="E16" s="9" t="s">
        <v>144</v>
      </c>
      <c r="F16" s="9">
        <v>10190301141</v>
      </c>
      <c r="G16" s="9" t="s">
        <v>25</v>
      </c>
      <c r="H16" s="9" t="s">
        <v>112</v>
      </c>
      <c r="I16" s="9" t="s">
        <v>27</v>
      </c>
      <c r="J16" s="9" t="s">
        <v>37</v>
      </c>
      <c r="K16" s="13">
        <v>91.54</v>
      </c>
      <c r="L16" s="13">
        <v>77.4</v>
      </c>
      <c r="M16" s="16">
        <v>77</v>
      </c>
      <c r="N16" s="14">
        <f>ROUND(K16*30%+L16*40%+M16*30%,2)</f>
        <v>81.52</v>
      </c>
      <c r="O16" s="15">
        <f>RANK(N16,$N$15:$N$16)</f>
        <v>2</v>
      </c>
      <c r="P16" s="15" t="s">
        <v>29</v>
      </c>
      <c r="Q16" s="15" t="s">
        <v>29</v>
      </c>
      <c r="R16" s="15" t="s">
        <v>109</v>
      </c>
      <c r="S16" s="21"/>
    </row>
    <row r="17" s="2" customFormat="1" ht="11.25" spans="12:18">
      <c r="L17" s="19"/>
      <c r="M17" s="20"/>
      <c r="N17" s="19"/>
      <c r="O17" s="19"/>
      <c r="P17" s="19"/>
      <c r="Q17" s="19"/>
      <c r="R17" s="19"/>
    </row>
    <row r="18" s="2" customFormat="1" ht="11.25" spans="12:18">
      <c r="L18" s="19"/>
      <c r="M18" s="20"/>
      <c r="N18" s="19"/>
      <c r="O18" s="19"/>
      <c r="P18" s="19"/>
      <c r="Q18" s="19"/>
      <c r="R18" s="19"/>
    </row>
    <row r="19" s="2" customFormat="1" ht="11.25" spans="12:18">
      <c r="L19" s="19"/>
      <c r="M19" s="20"/>
      <c r="N19" s="19"/>
      <c r="O19" s="19"/>
      <c r="P19" s="19"/>
      <c r="Q19" s="19"/>
      <c r="R19" s="19"/>
    </row>
    <row r="20" s="2" customFormat="1" ht="11.25" spans="12:18">
      <c r="L20" s="19"/>
      <c r="M20" s="20"/>
      <c r="N20" s="19"/>
      <c r="O20" s="19"/>
      <c r="P20" s="19"/>
      <c r="Q20" s="19"/>
      <c r="R20" s="19"/>
    </row>
    <row r="21" s="2" customFormat="1" ht="11.25" spans="12:18">
      <c r="L21" s="19"/>
      <c r="M21" s="20"/>
      <c r="N21" s="19"/>
      <c r="O21" s="19"/>
      <c r="P21" s="19"/>
      <c r="Q21" s="19"/>
      <c r="R21" s="19"/>
    </row>
    <row r="22" s="2" customFormat="1" ht="11.25" spans="12:18">
      <c r="L22" s="19"/>
      <c r="M22" s="20"/>
      <c r="N22" s="19"/>
      <c r="O22" s="19"/>
      <c r="P22" s="19"/>
      <c r="Q22" s="19"/>
      <c r="R22" s="19"/>
    </row>
    <row r="23" s="2" customFormat="1" ht="11.25" spans="12:18">
      <c r="L23" s="19"/>
      <c r="M23" s="20"/>
      <c r="N23" s="19"/>
      <c r="O23" s="19"/>
      <c r="P23" s="19"/>
      <c r="Q23" s="19"/>
      <c r="R23" s="19"/>
    </row>
    <row r="24" s="2" customFormat="1" ht="11.25" spans="12:18">
      <c r="L24" s="19"/>
      <c r="M24" s="20"/>
      <c r="N24" s="19"/>
      <c r="O24" s="19"/>
      <c r="P24" s="19"/>
      <c r="Q24" s="19"/>
      <c r="R24" s="19"/>
    </row>
  </sheetData>
  <autoFilter ref="A3:T16">
    <sortState ref="A3:T16">
      <sortCondition ref="O2:O95"/>
    </sortState>
    <extLst/>
  </autoFilter>
  <mergeCells count="18">
    <mergeCell ref="A1:S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</mergeCells>
  <conditionalFormatting sqref="E2">
    <cfRule type="duplicateValues" dxfId="0" priority="3"/>
  </conditionalFormatting>
  <conditionalFormatting sqref="E4:E1048576">
    <cfRule type="duplicateValues" dxfId="0" priority="4"/>
  </conditionalFormatting>
  <pageMargins left="0.357638888888889" right="0.357638888888889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编内</vt:lpstr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2025-12-18T09:09:53Z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A729C48FD30D4599B3483F266E617393</vt:lpwstr>
  </property>
  <property fmtid="{D5CDD505-2E9C-101B-9397-08002B2CF9AE}" pid="3" name="KSOProductBuildVer">
    <vt:lpwstr>2052-11.8.6.10973</vt:lpwstr>
  </property>
</Properties>
</file>