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 activeTab="1"/>
  </bookViews>
  <sheets>
    <sheet name="汇总表" sheetId="4" r:id="rId1"/>
    <sheet name="龙潭街道明细表" sheetId="2" r:id="rId2"/>
    <sheet name="Sheet1" sheetId="5" r:id="rId3"/>
  </sheets>
  <definedNames>
    <definedName name="_xlnm._FilterDatabase" localSheetId="1" hidden="1">龙潭街道明细表!$A$3:$M$231</definedName>
    <definedName name="_xlnm._FilterDatabase" localSheetId="0" hidden="1">汇总表!$A$3:$J$3</definedName>
    <definedName name="_xlnm.Print_Area" localSheetId="0">汇总表!$A$1:$J$20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<sst xmlns="http://schemas.openxmlformats.org/spreadsheetml/2006/main" count="478" uniqueCount="207">
  <si>
    <t>龙潭街道2025年秋季秸秆机械化还田作业申报面积审核情况汇总表</t>
  </si>
  <si>
    <t>单位：亩</t>
  </si>
  <si>
    <t>序号</t>
  </si>
  <si>
    <t>作业地点</t>
  </si>
  <si>
    <t>申报面积</t>
  </si>
  <si>
    <t>核减面积</t>
  </si>
  <si>
    <t>核实面积</t>
  </si>
  <si>
    <t>核减率</t>
  </si>
  <si>
    <t>现场核查面积</t>
  </si>
  <si>
    <t>占申报面积比</t>
  </si>
  <si>
    <t>电话核查面积</t>
  </si>
  <si>
    <t>上坝村</t>
  </si>
  <si>
    <t>长江村</t>
  </si>
  <si>
    <t>太平村</t>
  </si>
  <si>
    <t>靖安村</t>
  </si>
  <si>
    <t>联盟村</t>
  </si>
  <si>
    <t>上首村</t>
  </si>
  <si>
    <t>营防村</t>
  </si>
  <si>
    <t>南中村</t>
  </si>
  <si>
    <t>飞花村</t>
  </si>
  <si>
    <t>陈店村</t>
  </si>
  <si>
    <t>大棚村</t>
  </si>
  <si>
    <t>花园村</t>
  </si>
  <si>
    <t>马渡村</t>
  </si>
  <si>
    <t>孙庄村</t>
  </si>
  <si>
    <t>滨江村</t>
  </si>
  <si>
    <t>经东公司</t>
  </si>
  <si>
    <t>合  计</t>
  </si>
  <si>
    <t>2025年秋季秸秆机械化还田作业补助公示表（龙潭街道）</t>
  </si>
  <si>
    <t>实际种植户姓名</t>
  </si>
  <si>
    <t>所在村组</t>
  </si>
  <si>
    <t>作业面积（亩）核查后</t>
  </si>
  <si>
    <t>补助标准（元/亩）</t>
  </si>
  <si>
    <t>补助金额（元）</t>
  </si>
  <si>
    <t>备注</t>
  </si>
  <si>
    <t>水稻</t>
  </si>
  <si>
    <t>黄豆</t>
  </si>
  <si>
    <t>玉米</t>
  </si>
  <si>
    <t>芦蒿</t>
  </si>
  <si>
    <t>合计</t>
  </si>
  <si>
    <t>王年友</t>
  </si>
  <si>
    <t>苗成善</t>
  </si>
  <si>
    <t>贺恒礼</t>
  </si>
  <si>
    <t>马立新</t>
  </si>
  <si>
    <t>孙尚俊</t>
  </si>
  <si>
    <t>王道润</t>
  </si>
  <si>
    <t>周万提</t>
  </si>
  <si>
    <t>陈位曹</t>
  </si>
  <si>
    <t>苏道正</t>
  </si>
  <si>
    <t>陈孝平</t>
  </si>
  <si>
    <t>吴世山</t>
  </si>
  <si>
    <t>陈孝保</t>
  </si>
  <si>
    <t>小计</t>
  </si>
  <si>
    <t>王年緖</t>
  </si>
  <si>
    <t>钟华好</t>
  </si>
  <si>
    <t>柏方磊</t>
  </si>
  <si>
    <t>孙信山</t>
  </si>
  <si>
    <t>徐观明</t>
  </si>
  <si>
    <t>管根九</t>
  </si>
  <si>
    <t>周宏兵</t>
  </si>
  <si>
    <t>陈连连</t>
  </si>
  <si>
    <t>沈玉金</t>
  </si>
  <si>
    <t>童达富</t>
  </si>
  <si>
    <t>陈达武</t>
  </si>
  <si>
    <t>童天梅</t>
  </si>
  <si>
    <t>吕玉明</t>
  </si>
  <si>
    <t>徐国强</t>
  </si>
  <si>
    <t>徐光法</t>
  </si>
  <si>
    <t>王之胜</t>
  </si>
  <si>
    <t>王道利</t>
  </si>
  <si>
    <t>吴春桃</t>
  </si>
  <si>
    <t>卫祖兰</t>
  </si>
  <si>
    <t>王年绪</t>
  </si>
  <si>
    <t>刘庆龙</t>
  </si>
  <si>
    <t>王天春</t>
  </si>
  <si>
    <t>刘德虎</t>
  </si>
  <si>
    <t>徐家贵</t>
  </si>
  <si>
    <t>张仁信</t>
  </si>
  <si>
    <t>刘庆仁</t>
  </si>
  <si>
    <t>马君余</t>
  </si>
  <si>
    <t>王顺</t>
  </si>
  <si>
    <t>华文魁</t>
  </si>
  <si>
    <t>孙林刚</t>
  </si>
  <si>
    <t>叶华书</t>
  </si>
  <si>
    <t>马久兰</t>
  </si>
  <si>
    <t>王明拾</t>
  </si>
  <si>
    <t>许有勤</t>
  </si>
  <si>
    <t>王来子</t>
  </si>
  <si>
    <t>吕立怀</t>
  </si>
  <si>
    <t>尤明昌</t>
  </si>
  <si>
    <t>王道虎</t>
  </si>
  <si>
    <t>徐世宝</t>
  </si>
  <si>
    <t>叶志来</t>
  </si>
  <si>
    <t>周启平</t>
  </si>
  <si>
    <t>王道顺</t>
  </si>
  <si>
    <t>王凯</t>
  </si>
  <si>
    <t>周吉付</t>
  </si>
  <si>
    <t>苏安武</t>
  </si>
  <si>
    <t>朱德玉</t>
  </si>
  <si>
    <t>石洪礼</t>
  </si>
  <si>
    <t>韩宗明</t>
  </si>
  <si>
    <t>殷在红</t>
  </si>
  <si>
    <t>张成付</t>
  </si>
  <si>
    <t>王呈林</t>
  </si>
  <si>
    <t>夏新林</t>
  </si>
  <si>
    <t>杨德银</t>
  </si>
  <si>
    <t>蒋临槐</t>
  </si>
  <si>
    <t>常先锋</t>
  </si>
  <si>
    <t>周年武</t>
  </si>
  <si>
    <t>王之银</t>
  </si>
  <si>
    <t>王之六</t>
  </si>
  <si>
    <t>王秀云</t>
  </si>
  <si>
    <t>王道清</t>
  </si>
  <si>
    <t>范荣胜</t>
  </si>
  <si>
    <t>陈建华</t>
  </si>
  <si>
    <t>沈学胜</t>
  </si>
  <si>
    <t>秦文利</t>
  </si>
  <si>
    <t>凌德贵</t>
  </si>
  <si>
    <t>孙守红</t>
  </si>
  <si>
    <t>陈勇</t>
  </si>
  <si>
    <t>刘贤武</t>
  </si>
  <si>
    <t>刘贤军</t>
  </si>
  <si>
    <t>刘彦玉</t>
  </si>
  <si>
    <t>李俊</t>
  </si>
  <si>
    <t>郁树玉</t>
  </si>
  <si>
    <t>常春</t>
  </si>
  <si>
    <t>余长华</t>
  </si>
  <si>
    <t>王之兴</t>
  </si>
  <si>
    <t>周文仁</t>
  </si>
  <si>
    <t>王广明</t>
  </si>
  <si>
    <t>王保根</t>
  </si>
  <si>
    <t>常先朋</t>
  </si>
  <si>
    <t>王年文</t>
  </si>
  <si>
    <t>张兵</t>
  </si>
  <si>
    <t>杨荣青</t>
  </si>
  <si>
    <t>王军</t>
  </si>
  <si>
    <t>王松</t>
  </si>
  <si>
    <t>王生标</t>
  </si>
  <si>
    <t>常先良</t>
  </si>
  <si>
    <t>王之义</t>
  </si>
  <si>
    <t>王林</t>
  </si>
  <si>
    <t>祝万平</t>
  </si>
  <si>
    <t>洪立春</t>
  </si>
  <si>
    <t>陈士润</t>
  </si>
  <si>
    <t>陈义</t>
  </si>
  <si>
    <t>李支富</t>
  </si>
  <si>
    <t>朱法祥</t>
  </si>
  <si>
    <t>周学华</t>
  </si>
  <si>
    <t>韩龙春</t>
  </si>
  <si>
    <t>王皖豫</t>
  </si>
  <si>
    <t>王之让</t>
  </si>
  <si>
    <t>王道好</t>
  </si>
  <si>
    <t>王之朋</t>
  </si>
  <si>
    <t>尹占停</t>
  </si>
  <si>
    <t>陈翠红</t>
  </si>
  <si>
    <t>王之根</t>
  </si>
  <si>
    <t>水庆根</t>
  </si>
  <si>
    <t>陈平</t>
  </si>
  <si>
    <t>马大平</t>
  </si>
  <si>
    <t>潘昌坤</t>
  </si>
  <si>
    <t>潘昌来</t>
  </si>
  <si>
    <t>云玲合作社</t>
  </si>
  <si>
    <t>沈久龙</t>
  </si>
  <si>
    <t>王兵</t>
  </si>
  <si>
    <t>孙金城</t>
  </si>
  <si>
    <t>陈世宏</t>
  </si>
  <si>
    <t>丁长平</t>
  </si>
  <si>
    <t>蒋太华</t>
  </si>
  <si>
    <t>谢远银</t>
  </si>
  <si>
    <t>年达公司</t>
  </si>
  <si>
    <t>刘大平</t>
  </si>
  <si>
    <t>郁伟强</t>
  </si>
  <si>
    <t>杨州林</t>
  </si>
  <si>
    <t>张裕才</t>
  </si>
  <si>
    <t>陆学礼</t>
  </si>
  <si>
    <t>汪德胜</t>
  </si>
  <si>
    <t>王承清</t>
  </si>
  <si>
    <t>潘少东</t>
  </si>
  <si>
    <t>倪寿发</t>
  </si>
  <si>
    <t>陈跃武</t>
  </si>
  <si>
    <t>张家敏</t>
  </si>
  <si>
    <t>梅国双</t>
  </si>
  <si>
    <t>吴少找</t>
  </si>
  <si>
    <t>陶大贵</t>
  </si>
  <si>
    <t>吕成华</t>
  </si>
  <si>
    <t>王文彬</t>
  </si>
  <si>
    <t>马忠武</t>
  </si>
  <si>
    <t>李承山</t>
  </si>
  <si>
    <t>傅长胜</t>
  </si>
  <si>
    <t>蒋昌宝</t>
  </si>
  <si>
    <t>李忠</t>
  </si>
  <si>
    <t>汪德斌</t>
  </si>
  <si>
    <t>涂田保</t>
  </si>
  <si>
    <t>傅长玉</t>
  </si>
  <si>
    <t>吴作贵</t>
  </si>
  <si>
    <t>周正保</t>
  </si>
  <si>
    <t>周昌福</t>
  </si>
  <si>
    <t>周家琴</t>
  </si>
  <si>
    <t>傅凤芝</t>
  </si>
  <si>
    <t>刘森江</t>
  </si>
  <si>
    <t>蒋克秀</t>
  </si>
  <si>
    <t>王来银</t>
  </si>
  <si>
    <t>夏永根</t>
  </si>
  <si>
    <t>夏德宝</t>
  </si>
  <si>
    <t>徐善东</t>
  </si>
  <si>
    <t>陆成贵</t>
  </si>
  <si>
    <t>孙建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</si>
</sst>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4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0"/>
      <color theme="1"/>
      <name val="仿宋"/>
      <charset val="134"/>
    </font>
    <font>
      <sz val="18"/>
      <name val="方正小标宋_GBK"/>
      <charset val="134"/>
    </font>
    <font>
      <sz val="10"/>
      <name val="仿宋"/>
      <charset val="134"/>
    </font>
    <font>
      <sz val="11"/>
      <name val="黑体"/>
      <charset val="134"/>
    </font>
    <font>
      <sz val="11"/>
      <color theme="1"/>
      <name val="仿宋"/>
      <charset val="134"/>
    </font>
    <font>
      <b/>
      <sz val="10"/>
      <color theme="1"/>
      <name val="仿宋"/>
      <charset val="134"/>
    </font>
    <font>
      <sz val="10"/>
      <color indexed="8"/>
      <name val="仿宋"/>
      <charset val="134"/>
    </font>
    <font>
      <sz val="10"/>
      <name val="宋体"/>
      <charset val="134"/>
    </font>
    <font>
      <b/>
      <sz val="10"/>
      <name val="仿宋"/>
      <charset val="134"/>
    </font>
    <font>
      <sz val="10"/>
      <color rgb="FF000000"/>
      <name val="仿宋"/>
      <charset val="134"/>
    </font>
    <font>
      <b/>
      <sz val="10"/>
      <name val="黑体"/>
      <charset val="134"/>
    </font>
    <font>
      <b/>
      <sz val="10"/>
      <color theme="1"/>
      <name val="黑体"/>
      <charset val="134"/>
    </font>
    <font>
      <sz val="10"/>
      <color theme="1"/>
      <name val="黑体"/>
      <charset val="134"/>
    </font>
    <font>
      <sz val="10"/>
      <name val="仿宋_GB2312"/>
      <charset val="134"/>
    </font>
    <font>
      <b/>
      <sz val="9"/>
      <color theme="1"/>
      <name val="宋体"/>
      <charset val="134"/>
      <scheme val="minor"/>
    </font>
    <font>
      <b/>
      <sz val="8"/>
      <color theme="1"/>
      <name val="宋体"/>
      <charset val="134"/>
      <scheme val="minor"/>
    </font>
    <font>
      <sz val="8"/>
      <color theme="1"/>
      <name val="Microsoft YaHei"/>
      <charset val="134"/>
    </font>
    <font>
      <b/>
      <sz val="8"/>
      <color theme="1"/>
      <name val="Microsoft YaHe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29" fillId="0" borderId="7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3" borderId="8" applyNumberFormat="0" applyAlignment="0" applyProtection="0">
      <alignment vertical="center"/>
    </xf>
    <xf numFmtId="0" fontId="31" fillId="4" borderId="9" applyNumberFormat="0" applyAlignment="0" applyProtection="0">
      <alignment vertical="center"/>
    </xf>
    <xf numFmtId="0" fontId="32" fillId="4" borderId="8" applyNumberFormat="0" applyAlignment="0" applyProtection="0">
      <alignment vertical="center"/>
    </xf>
    <xf numFmtId="0" fontId="33" fillId="5" borderId="10" applyNumberFormat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9" fontId="41" fillId="0" borderId="0" applyFont="0" applyFill="0" applyBorder="0" applyAlignment="0" applyProtection="0">
      <alignment vertical="center"/>
    </xf>
    <xf numFmtId="0" fontId="42" fillId="0" borderId="0"/>
    <xf numFmtId="0" fontId="42" fillId="0" borderId="0"/>
    <xf numFmtId="0" fontId="41" fillId="0" borderId="0">
      <alignment vertical="center"/>
    </xf>
    <xf numFmtId="43" fontId="41" fillId="0" borderId="0" applyFont="0" applyFill="0" applyBorder="0" applyAlignment="0" applyProtection="0">
      <alignment vertical="center"/>
    </xf>
  </cellStyleXfs>
  <cellXfs count="11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2" fillId="0" borderId="0" xfId="0" applyFont="1">
      <alignment vertical="center"/>
    </xf>
    <xf numFmtId="0" fontId="0" fillId="0" borderId="0" xfId="0" applyFill="1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43" fontId="0" fillId="0" borderId="0" xfId="1" applyFont="1">
      <alignment vertical="center"/>
    </xf>
    <xf numFmtId="0" fontId="4" fillId="0" borderId="0" xfId="0" applyFo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>
      <alignment horizontal="center" vertical="center"/>
    </xf>
    <xf numFmtId="43" fontId="5" fillId="0" borderId="0" xfId="1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43" fontId="7" fillId="0" borderId="1" xfId="1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right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43" fontId="4" fillId="0" borderId="1" xfId="1" applyFont="1" applyBorder="1" applyAlignment="1">
      <alignment horizontal="right" vertical="center"/>
    </xf>
    <xf numFmtId="0" fontId="4" fillId="0" borderId="1" xfId="0" applyFont="1" applyBorder="1">
      <alignment vertical="center"/>
    </xf>
    <xf numFmtId="0" fontId="8" fillId="0" borderId="1" xfId="0" applyFont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NumberFormat="1" applyFont="1" applyBorder="1" applyAlignment="1">
      <alignment horizontal="center" vertical="center"/>
    </xf>
    <xf numFmtId="0" fontId="4" fillId="0" borderId="1" xfId="0" applyFont="1" applyFill="1" applyBorder="1" applyAlignment="1">
      <alignment horizontal="right" vertical="center"/>
    </xf>
    <xf numFmtId="43" fontId="9" fillId="0" borderId="1" xfId="1" applyNumberFormat="1" applyFont="1" applyFill="1" applyBorder="1" applyAlignment="1">
      <alignment horizontal="right" vertical="center"/>
    </xf>
    <xf numFmtId="0" fontId="10" fillId="0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2" xfId="0" applyNumberFormat="1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43" fontId="9" fillId="0" borderId="1" xfId="1" applyFont="1" applyBorder="1" applyAlignment="1">
      <alignment horizontal="right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43" fontId="4" fillId="0" borderId="1" xfId="1" applyFont="1" applyFill="1" applyBorder="1" applyAlignment="1">
      <alignment horizontal="right" vertical="center"/>
    </xf>
    <xf numFmtId="0" fontId="4" fillId="0" borderId="1" xfId="0" applyFont="1" applyFill="1" applyBorder="1">
      <alignment vertical="center"/>
    </xf>
    <xf numFmtId="0" fontId="4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49" fontId="9" fillId="0" borderId="2" xfId="0" applyNumberFormat="1" applyFont="1" applyBorder="1" applyAlignment="1">
      <alignment horizontal="center" vertical="center"/>
    </xf>
    <xf numFmtId="0" fontId="9" fillId="0" borderId="2" xfId="0" applyNumberFormat="1" applyFont="1" applyBorder="1" applyAlignment="1">
      <alignment horizontal="center" vertical="center"/>
    </xf>
    <xf numFmtId="43" fontId="9" fillId="0" borderId="1" xfId="1" applyFont="1" applyFill="1" applyBorder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right" vertical="center"/>
    </xf>
    <xf numFmtId="43" fontId="6" fillId="0" borderId="1" xfId="1" applyFont="1" applyFill="1" applyBorder="1" applyAlignment="1">
      <alignment horizontal="right" vertical="center"/>
    </xf>
    <xf numFmtId="0" fontId="6" fillId="0" borderId="1" xfId="0" applyFont="1" applyBorder="1">
      <alignment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right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43" fontId="6" fillId="0" borderId="1" xfId="1" applyFont="1" applyFill="1" applyBorder="1" applyAlignment="1">
      <alignment horizontal="right" vertical="center" wrapText="1"/>
    </xf>
    <xf numFmtId="0" fontId="6" fillId="0" borderId="1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6" fillId="0" borderId="2" xfId="50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43" fontId="12" fillId="0" borderId="1" xfId="1" applyFont="1" applyBorder="1" applyAlignment="1">
      <alignment horizontal="right" vertical="center"/>
    </xf>
    <xf numFmtId="0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12" fillId="0" borderId="1" xfId="0" applyFont="1" applyFill="1" applyBorder="1" applyAlignment="1">
      <alignment horizontal="center" vertical="center"/>
    </xf>
    <xf numFmtId="43" fontId="9" fillId="0" borderId="1" xfId="0" applyNumberFormat="1" applyFont="1" applyBorder="1" applyAlignment="1">
      <alignment horizontal="right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43" fontId="9" fillId="0" borderId="1" xfId="1" applyNumberFormat="1" applyFont="1" applyBorder="1" applyAlignment="1">
      <alignment vertical="center"/>
    </xf>
    <xf numFmtId="0" fontId="9" fillId="0" borderId="0" xfId="0" applyFont="1">
      <alignment vertical="center"/>
    </xf>
    <xf numFmtId="0" fontId="13" fillId="0" borderId="1" xfId="0" applyFont="1" applyBorder="1" applyAlignment="1">
      <alignment horizontal="center" vertical="center" wrapText="1"/>
    </xf>
    <xf numFmtId="43" fontId="9" fillId="0" borderId="1" xfId="1" applyNumberFormat="1" applyFont="1" applyBorder="1" applyAlignment="1">
      <alignment horizontal="right" vertical="center"/>
    </xf>
    <xf numFmtId="0" fontId="9" fillId="0" borderId="1" xfId="0" applyFont="1" applyBorder="1" applyAlignment="1">
      <alignment horizontal="right" vertical="center"/>
    </xf>
    <xf numFmtId="0" fontId="13" fillId="0" borderId="1" xfId="0" applyNumberFormat="1" applyFont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4" fillId="0" borderId="0" xfId="0" applyFont="1" applyFill="1">
      <alignment vertical="center"/>
    </xf>
    <xf numFmtId="43" fontId="9" fillId="0" borderId="1" xfId="0" applyNumberFormat="1" applyFont="1" applyBorder="1" applyAlignment="1">
      <alignment horizontal="center" vertical="center"/>
    </xf>
    <xf numFmtId="43" fontId="4" fillId="0" borderId="1" xfId="0" applyNumberFormat="1" applyFont="1" applyBorder="1" applyAlignment="1">
      <alignment horizontal="right" vertical="center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43" fontId="15" fillId="0" borderId="1" xfId="0" applyNumberFormat="1" applyFont="1" applyBorder="1" applyAlignment="1">
      <alignment horizontal="right" vertical="center"/>
    </xf>
    <xf numFmtId="0" fontId="16" fillId="0" borderId="1" xfId="0" applyFont="1" applyBorder="1" applyAlignment="1">
      <alignment horizontal="center" vertical="center"/>
    </xf>
    <xf numFmtId="0" fontId="17" fillId="0" borderId="0" xfId="52" applyFont="1" applyAlignment="1">
      <alignment vertical="center" wrapText="1"/>
    </xf>
    <xf numFmtId="0" fontId="17" fillId="0" borderId="0" xfId="52" applyFont="1">
      <alignment vertical="center"/>
    </xf>
    <xf numFmtId="0" fontId="17" fillId="0" borderId="0" xfId="52" applyFont="1" applyFill="1">
      <alignment vertical="center"/>
    </xf>
    <xf numFmtId="0" fontId="17" fillId="0" borderId="0" xfId="52" applyNumberFormat="1" applyFont="1">
      <alignment vertical="center"/>
    </xf>
    <xf numFmtId="0" fontId="18" fillId="0" borderId="0" xfId="52" applyFont="1" applyFill="1" applyAlignment="1">
      <alignment horizontal="center" vertical="center"/>
    </xf>
    <xf numFmtId="0" fontId="18" fillId="0" borderId="0" xfId="52" applyNumberFormat="1" applyFont="1" applyFill="1" applyAlignment="1">
      <alignment horizontal="center" vertical="center"/>
    </xf>
    <xf numFmtId="10" fontId="18" fillId="0" borderId="0" xfId="49" applyNumberFormat="1" applyFont="1" applyAlignment="1">
      <alignment horizontal="center" vertical="center"/>
    </xf>
    <xf numFmtId="0" fontId="18" fillId="0" borderId="0" xfId="49" applyNumberFormat="1" applyFont="1" applyAlignment="1">
      <alignment horizontal="center" vertical="center"/>
    </xf>
    <xf numFmtId="0" fontId="19" fillId="0" borderId="0" xfId="52" applyFont="1" applyFill="1" applyAlignment="1">
      <alignment horizontal="center" vertical="center" wrapText="1"/>
    </xf>
    <xf numFmtId="0" fontId="19" fillId="0" borderId="0" xfId="52" applyNumberFormat="1" applyFont="1" applyFill="1" applyAlignment="1">
      <alignment horizontal="center" vertical="center" wrapText="1"/>
    </xf>
    <xf numFmtId="10" fontId="19" fillId="0" borderId="0" xfId="49" applyNumberFormat="1" applyFont="1" applyAlignment="1">
      <alignment horizontal="center" vertical="center"/>
    </xf>
    <xf numFmtId="0" fontId="19" fillId="0" borderId="0" xfId="49" applyNumberFormat="1" applyFont="1" applyAlignment="1">
      <alignment horizontal="center" vertical="center"/>
    </xf>
    <xf numFmtId="10" fontId="19" fillId="0" borderId="0" xfId="49" applyNumberFormat="1" applyFont="1" applyAlignment="1">
      <alignment horizontal="center" vertical="center" wrapText="1"/>
    </xf>
    <xf numFmtId="0" fontId="19" fillId="0" borderId="1" xfId="52" applyFont="1" applyFill="1" applyBorder="1" applyAlignment="1">
      <alignment horizontal="center" vertical="center" wrapText="1"/>
    </xf>
    <xf numFmtId="0" fontId="19" fillId="0" borderId="1" xfId="52" applyNumberFormat="1" applyFont="1" applyFill="1" applyBorder="1" applyAlignment="1">
      <alignment horizontal="center" vertical="center" wrapText="1"/>
    </xf>
    <xf numFmtId="10" fontId="19" fillId="0" borderId="1" xfId="49" applyNumberFormat="1" applyFont="1" applyBorder="1" applyAlignment="1">
      <alignment horizontal="center" vertical="center"/>
    </xf>
    <xf numFmtId="0" fontId="19" fillId="0" borderId="1" xfId="49" applyNumberFormat="1" applyFont="1" applyBorder="1" applyAlignment="1">
      <alignment horizontal="center" vertical="center" wrapText="1"/>
    </xf>
    <xf numFmtId="10" fontId="19" fillId="0" borderId="1" xfId="49" applyNumberFormat="1" applyFont="1" applyBorder="1" applyAlignment="1">
      <alignment horizontal="center" vertical="center" wrapText="1"/>
    </xf>
    <xf numFmtId="0" fontId="20" fillId="0" borderId="1" xfId="52" applyFont="1" applyFill="1" applyBorder="1" applyAlignment="1">
      <alignment horizontal="center" vertical="center" wrapText="1"/>
    </xf>
    <xf numFmtId="0" fontId="20" fillId="0" borderId="1" xfId="52" applyNumberFormat="1" applyFont="1" applyFill="1" applyBorder="1" applyAlignment="1">
      <alignment horizontal="center" vertical="center" wrapText="1"/>
    </xf>
    <xf numFmtId="10" fontId="20" fillId="0" borderId="1" xfId="49" applyNumberFormat="1" applyFont="1" applyBorder="1" applyAlignment="1">
      <alignment horizontal="center" vertical="center" wrapText="1"/>
    </xf>
    <xf numFmtId="0" fontId="20" fillId="0" borderId="2" xfId="52" applyFont="1" applyFill="1" applyBorder="1" applyAlignment="1">
      <alignment horizontal="center" vertical="center" wrapText="1"/>
    </xf>
    <xf numFmtId="0" fontId="19" fillId="0" borderId="3" xfId="52" applyFont="1" applyFill="1" applyBorder="1" applyAlignment="1">
      <alignment horizontal="center" vertical="center"/>
    </xf>
    <xf numFmtId="0" fontId="19" fillId="0" borderId="2" xfId="52" applyFont="1" applyFill="1" applyBorder="1" applyAlignment="1">
      <alignment horizontal="center" vertical="center"/>
    </xf>
    <xf numFmtId="0" fontId="21" fillId="0" borderId="1" xfId="52" applyNumberFormat="1" applyFont="1" applyFill="1" applyBorder="1" applyAlignment="1">
      <alignment horizontal="center" vertical="center" wrapText="1"/>
    </xf>
    <xf numFmtId="10" fontId="21" fillId="0" borderId="1" xfId="49" applyNumberFormat="1" applyFont="1" applyBorder="1" applyAlignment="1">
      <alignment horizontal="center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百分比 2" xfId="49"/>
    <cellStyle name="常规 2" xfId="50"/>
    <cellStyle name="常规 3" xfId="51"/>
    <cellStyle name="常规 4" xfId="52"/>
    <cellStyle name="千位分隔 2" xfId="53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2"/>
  <sheetViews>
    <sheetView view="pageBreakPreview" zoomScale="120" zoomScaleNormal="120" workbookViewId="0">
      <selection activeCell="M9" sqref="M9"/>
    </sheetView>
  </sheetViews>
  <sheetFormatPr defaultColWidth="24.2" defaultRowHeight="12"/>
  <cols>
    <col min="1" max="1" width="3.85833333333333" style="94" customWidth="1"/>
    <col min="2" max="2" width="9.63333333333333" style="95" customWidth="1"/>
    <col min="3" max="3" width="9.35" style="96" customWidth="1"/>
    <col min="4" max="4" width="8.8" style="94" customWidth="1"/>
    <col min="5" max="5" width="9.53333333333333" style="94" customWidth="1"/>
    <col min="6" max="6" width="7.13333333333333" style="94" customWidth="1"/>
    <col min="7" max="7" width="11.3916666666667" style="94" customWidth="1"/>
    <col min="8" max="8" width="10.8333333333333" style="94" customWidth="1"/>
    <col min="9" max="9" width="10.5583333333333" style="94" customWidth="1"/>
    <col min="10" max="10" width="11.3916666666667" style="94" customWidth="1"/>
    <col min="11" max="11" width="14.5583333333333" style="94" customWidth="1"/>
    <col min="12" max="12" width="15" style="94" customWidth="1"/>
    <col min="13" max="254" width="24.2" style="94"/>
    <col min="255" max="255" width="3.85833333333333" style="94" customWidth="1"/>
    <col min="256" max="256" width="14.525" style="94" customWidth="1"/>
    <col min="257" max="257" width="9.85833333333333" style="94" customWidth="1"/>
    <col min="258" max="258" width="9.4" style="94" customWidth="1"/>
    <col min="259" max="259" width="6.8" style="94" customWidth="1"/>
    <col min="260" max="260" width="5.4" style="94" customWidth="1"/>
    <col min="261" max="261" width="11.4" style="94" customWidth="1"/>
    <col min="262" max="264" width="9.73333333333333" style="94" customWidth="1"/>
    <col min="265" max="265" width="11.4" style="94" customWidth="1"/>
    <col min="266" max="266" width="13.6666666666667" style="94" customWidth="1"/>
    <col min="267" max="510" width="24.2" style="94"/>
    <col min="511" max="511" width="3.85833333333333" style="94" customWidth="1"/>
    <col min="512" max="512" width="14.525" style="94" customWidth="1"/>
    <col min="513" max="513" width="9.85833333333333" style="94" customWidth="1"/>
    <col min="514" max="514" width="9.4" style="94" customWidth="1"/>
    <col min="515" max="515" width="6.8" style="94" customWidth="1"/>
    <col min="516" max="516" width="5.4" style="94" customWidth="1"/>
    <col min="517" max="517" width="11.4" style="94" customWidth="1"/>
    <col min="518" max="520" width="9.73333333333333" style="94" customWidth="1"/>
    <col min="521" max="521" width="11.4" style="94" customWidth="1"/>
    <col min="522" max="522" width="13.6666666666667" style="94" customWidth="1"/>
    <col min="523" max="766" width="24.2" style="94"/>
    <col min="767" max="767" width="3.85833333333333" style="94" customWidth="1"/>
    <col min="768" max="768" width="14.525" style="94" customWidth="1"/>
    <col min="769" max="769" width="9.85833333333333" style="94" customWidth="1"/>
    <col min="770" max="770" width="9.4" style="94" customWidth="1"/>
    <col min="771" max="771" width="6.8" style="94" customWidth="1"/>
    <col min="772" max="772" width="5.4" style="94" customWidth="1"/>
    <col min="773" max="773" width="11.4" style="94" customWidth="1"/>
    <col min="774" max="776" width="9.73333333333333" style="94" customWidth="1"/>
    <col min="777" max="777" width="11.4" style="94" customWidth="1"/>
    <col min="778" max="778" width="13.6666666666667" style="94" customWidth="1"/>
    <col min="779" max="1022" width="24.2" style="94"/>
    <col min="1023" max="1023" width="3.85833333333333" style="94" customWidth="1"/>
    <col min="1024" max="1024" width="14.525" style="94" customWidth="1"/>
    <col min="1025" max="1025" width="9.85833333333333" style="94" customWidth="1"/>
    <col min="1026" max="1026" width="9.4" style="94" customWidth="1"/>
    <col min="1027" max="1027" width="6.8" style="94" customWidth="1"/>
    <col min="1028" max="1028" width="5.4" style="94" customWidth="1"/>
    <col min="1029" max="1029" width="11.4" style="94" customWidth="1"/>
    <col min="1030" max="1032" width="9.73333333333333" style="94" customWidth="1"/>
    <col min="1033" max="1033" width="11.4" style="94" customWidth="1"/>
    <col min="1034" max="1034" width="13.6666666666667" style="94" customWidth="1"/>
    <col min="1035" max="1278" width="24.2" style="94"/>
    <col min="1279" max="1279" width="3.85833333333333" style="94" customWidth="1"/>
    <col min="1280" max="1280" width="14.525" style="94" customWidth="1"/>
    <col min="1281" max="1281" width="9.85833333333333" style="94" customWidth="1"/>
    <col min="1282" max="1282" width="9.4" style="94" customWidth="1"/>
    <col min="1283" max="1283" width="6.8" style="94" customWidth="1"/>
    <col min="1284" max="1284" width="5.4" style="94" customWidth="1"/>
    <col min="1285" max="1285" width="11.4" style="94" customWidth="1"/>
    <col min="1286" max="1288" width="9.73333333333333" style="94" customWidth="1"/>
    <col min="1289" max="1289" width="11.4" style="94" customWidth="1"/>
    <col min="1290" max="1290" width="13.6666666666667" style="94" customWidth="1"/>
    <col min="1291" max="1534" width="24.2" style="94"/>
    <col min="1535" max="1535" width="3.85833333333333" style="94" customWidth="1"/>
    <col min="1536" max="1536" width="14.525" style="94" customWidth="1"/>
    <col min="1537" max="1537" width="9.85833333333333" style="94" customWidth="1"/>
    <col min="1538" max="1538" width="9.4" style="94" customWidth="1"/>
    <col min="1539" max="1539" width="6.8" style="94" customWidth="1"/>
    <col min="1540" max="1540" width="5.4" style="94" customWidth="1"/>
    <col min="1541" max="1541" width="11.4" style="94" customWidth="1"/>
    <col min="1542" max="1544" width="9.73333333333333" style="94" customWidth="1"/>
    <col min="1545" max="1545" width="11.4" style="94" customWidth="1"/>
    <col min="1546" max="1546" width="13.6666666666667" style="94" customWidth="1"/>
    <col min="1547" max="1790" width="24.2" style="94"/>
    <col min="1791" max="1791" width="3.85833333333333" style="94" customWidth="1"/>
    <col min="1792" max="1792" width="14.525" style="94" customWidth="1"/>
    <col min="1793" max="1793" width="9.85833333333333" style="94" customWidth="1"/>
    <col min="1794" max="1794" width="9.4" style="94" customWidth="1"/>
    <col min="1795" max="1795" width="6.8" style="94" customWidth="1"/>
    <col min="1796" max="1796" width="5.4" style="94" customWidth="1"/>
    <col min="1797" max="1797" width="11.4" style="94" customWidth="1"/>
    <col min="1798" max="1800" width="9.73333333333333" style="94" customWidth="1"/>
    <col min="1801" max="1801" width="11.4" style="94" customWidth="1"/>
    <col min="1802" max="1802" width="13.6666666666667" style="94" customWidth="1"/>
    <col min="1803" max="2046" width="24.2" style="94"/>
    <col min="2047" max="2047" width="3.85833333333333" style="94" customWidth="1"/>
    <col min="2048" max="2048" width="14.525" style="94" customWidth="1"/>
    <col min="2049" max="2049" width="9.85833333333333" style="94" customWidth="1"/>
    <col min="2050" max="2050" width="9.4" style="94" customWidth="1"/>
    <col min="2051" max="2051" width="6.8" style="94" customWidth="1"/>
    <col min="2052" max="2052" width="5.4" style="94" customWidth="1"/>
    <col min="2053" max="2053" width="11.4" style="94" customWidth="1"/>
    <col min="2054" max="2056" width="9.73333333333333" style="94" customWidth="1"/>
    <col min="2057" max="2057" width="11.4" style="94" customWidth="1"/>
    <col min="2058" max="2058" width="13.6666666666667" style="94" customWidth="1"/>
    <col min="2059" max="2302" width="24.2" style="94"/>
    <col min="2303" max="2303" width="3.85833333333333" style="94" customWidth="1"/>
    <col min="2304" max="2304" width="14.525" style="94" customWidth="1"/>
    <col min="2305" max="2305" width="9.85833333333333" style="94" customWidth="1"/>
    <col min="2306" max="2306" width="9.4" style="94" customWidth="1"/>
    <col min="2307" max="2307" width="6.8" style="94" customWidth="1"/>
    <col min="2308" max="2308" width="5.4" style="94" customWidth="1"/>
    <col min="2309" max="2309" width="11.4" style="94" customWidth="1"/>
    <col min="2310" max="2312" width="9.73333333333333" style="94" customWidth="1"/>
    <col min="2313" max="2313" width="11.4" style="94" customWidth="1"/>
    <col min="2314" max="2314" width="13.6666666666667" style="94" customWidth="1"/>
    <col min="2315" max="2558" width="24.2" style="94"/>
    <col min="2559" max="2559" width="3.85833333333333" style="94" customWidth="1"/>
    <col min="2560" max="2560" width="14.525" style="94" customWidth="1"/>
    <col min="2561" max="2561" width="9.85833333333333" style="94" customWidth="1"/>
    <col min="2562" max="2562" width="9.4" style="94" customWidth="1"/>
    <col min="2563" max="2563" width="6.8" style="94" customWidth="1"/>
    <col min="2564" max="2564" width="5.4" style="94" customWidth="1"/>
    <col min="2565" max="2565" width="11.4" style="94" customWidth="1"/>
    <col min="2566" max="2568" width="9.73333333333333" style="94" customWidth="1"/>
    <col min="2569" max="2569" width="11.4" style="94" customWidth="1"/>
    <col min="2570" max="2570" width="13.6666666666667" style="94" customWidth="1"/>
    <col min="2571" max="2814" width="24.2" style="94"/>
    <col min="2815" max="2815" width="3.85833333333333" style="94" customWidth="1"/>
    <col min="2816" max="2816" width="14.525" style="94" customWidth="1"/>
    <col min="2817" max="2817" width="9.85833333333333" style="94" customWidth="1"/>
    <col min="2818" max="2818" width="9.4" style="94" customWidth="1"/>
    <col min="2819" max="2819" width="6.8" style="94" customWidth="1"/>
    <col min="2820" max="2820" width="5.4" style="94" customWidth="1"/>
    <col min="2821" max="2821" width="11.4" style="94" customWidth="1"/>
    <col min="2822" max="2824" width="9.73333333333333" style="94" customWidth="1"/>
    <col min="2825" max="2825" width="11.4" style="94" customWidth="1"/>
    <col min="2826" max="2826" width="13.6666666666667" style="94" customWidth="1"/>
    <col min="2827" max="3070" width="24.2" style="94"/>
    <col min="3071" max="3071" width="3.85833333333333" style="94" customWidth="1"/>
    <col min="3072" max="3072" width="14.525" style="94" customWidth="1"/>
    <col min="3073" max="3073" width="9.85833333333333" style="94" customWidth="1"/>
    <col min="3074" max="3074" width="9.4" style="94" customWidth="1"/>
    <col min="3075" max="3075" width="6.8" style="94" customWidth="1"/>
    <col min="3076" max="3076" width="5.4" style="94" customWidth="1"/>
    <col min="3077" max="3077" width="11.4" style="94" customWidth="1"/>
    <col min="3078" max="3080" width="9.73333333333333" style="94" customWidth="1"/>
    <col min="3081" max="3081" width="11.4" style="94" customWidth="1"/>
    <col min="3082" max="3082" width="13.6666666666667" style="94" customWidth="1"/>
    <col min="3083" max="3326" width="24.2" style="94"/>
    <col min="3327" max="3327" width="3.85833333333333" style="94" customWidth="1"/>
    <col min="3328" max="3328" width="14.525" style="94" customWidth="1"/>
    <col min="3329" max="3329" width="9.85833333333333" style="94" customWidth="1"/>
    <col min="3330" max="3330" width="9.4" style="94" customWidth="1"/>
    <col min="3331" max="3331" width="6.8" style="94" customWidth="1"/>
    <col min="3332" max="3332" width="5.4" style="94" customWidth="1"/>
    <col min="3333" max="3333" width="11.4" style="94" customWidth="1"/>
    <col min="3334" max="3336" width="9.73333333333333" style="94" customWidth="1"/>
    <col min="3337" max="3337" width="11.4" style="94" customWidth="1"/>
    <col min="3338" max="3338" width="13.6666666666667" style="94" customWidth="1"/>
    <col min="3339" max="3582" width="24.2" style="94"/>
    <col min="3583" max="3583" width="3.85833333333333" style="94" customWidth="1"/>
    <col min="3584" max="3584" width="14.525" style="94" customWidth="1"/>
    <col min="3585" max="3585" width="9.85833333333333" style="94" customWidth="1"/>
    <col min="3586" max="3586" width="9.4" style="94" customWidth="1"/>
    <col min="3587" max="3587" width="6.8" style="94" customWidth="1"/>
    <col min="3588" max="3588" width="5.4" style="94" customWidth="1"/>
    <col min="3589" max="3589" width="11.4" style="94" customWidth="1"/>
    <col min="3590" max="3592" width="9.73333333333333" style="94" customWidth="1"/>
    <col min="3593" max="3593" width="11.4" style="94" customWidth="1"/>
    <col min="3594" max="3594" width="13.6666666666667" style="94" customWidth="1"/>
    <col min="3595" max="3838" width="24.2" style="94"/>
    <col min="3839" max="3839" width="3.85833333333333" style="94" customWidth="1"/>
    <col min="3840" max="3840" width="14.525" style="94" customWidth="1"/>
    <col min="3841" max="3841" width="9.85833333333333" style="94" customWidth="1"/>
    <col min="3842" max="3842" width="9.4" style="94" customWidth="1"/>
    <col min="3843" max="3843" width="6.8" style="94" customWidth="1"/>
    <col min="3844" max="3844" width="5.4" style="94" customWidth="1"/>
    <col min="3845" max="3845" width="11.4" style="94" customWidth="1"/>
    <col min="3846" max="3848" width="9.73333333333333" style="94" customWidth="1"/>
    <col min="3849" max="3849" width="11.4" style="94" customWidth="1"/>
    <col min="3850" max="3850" width="13.6666666666667" style="94" customWidth="1"/>
    <col min="3851" max="4094" width="24.2" style="94"/>
    <col min="4095" max="4095" width="3.85833333333333" style="94" customWidth="1"/>
    <col min="4096" max="4096" width="14.525" style="94" customWidth="1"/>
    <col min="4097" max="4097" width="9.85833333333333" style="94" customWidth="1"/>
    <col min="4098" max="4098" width="9.4" style="94" customWidth="1"/>
    <col min="4099" max="4099" width="6.8" style="94" customWidth="1"/>
    <col min="4100" max="4100" width="5.4" style="94" customWidth="1"/>
    <col min="4101" max="4101" width="11.4" style="94" customWidth="1"/>
    <col min="4102" max="4104" width="9.73333333333333" style="94" customWidth="1"/>
    <col min="4105" max="4105" width="11.4" style="94" customWidth="1"/>
    <col min="4106" max="4106" width="13.6666666666667" style="94" customWidth="1"/>
    <col min="4107" max="4350" width="24.2" style="94"/>
    <col min="4351" max="4351" width="3.85833333333333" style="94" customWidth="1"/>
    <col min="4352" max="4352" width="14.525" style="94" customWidth="1"/>
    <col min="4353" max="4353" width="9.85833333333333" style="94" customWidth="1"/>
    <col min="4354" max="4354" width="9.4" style="94" customWidth="1"/>
    <col min="4355" max="4355" width="6.8" style="94" customWidth="1"/>
    <col min="4356" max="4356" width="5.4" style="94" customWidth="1"/>
    <col min="4357" max="4357" width="11.4" style="94" customWidth="1"/>
    <col min="4358" max="4360" width="9.73333333333333" style="94" customWidth="1"/>
    <col min="4361" max="4361" width="11.4" style="94" customWidth="1"/>
    <col min="4362" max="4362" width="13.6666666666667" style="94" customWidth="1"/>
    <col min="4363" max="4606" width="24.2" style="94"/>
    <col min="4607" max="4607" width="3.85833333333333" style="94" customWidth="1"/>
    <col min="4608" max="4608" width="14.525" style="94" customWidth="1"/>
    <col min="4609" max="4609" width="9.85833333333333" style="94" customWidth="1"/>
    <col min="4610" max="4610" width="9.4" style="94" customWidth="1"/>
    <col min="4611" max="4611" width="6.8" style="94" customWidth="1"/>
    <col min="4612" max="4612" width="5.4" style="94" customWidth="1"/>
    <col min="4613" max="4613" width="11.4" style="94" customWidth="1"/>
    <col min="4614" max="4616" width="9.73333333333333" style="94" customWidth="1"/>
    <col min="4617" max="4617" width="11.4" style="94" customWidth="1"/>
    <col min="4618" max="4618" width="13.6666666666667" style="94" customWidth="1"/>
    <col min="4619" max="4862" width="24.2" style="94"/>
    <col min="4863" max="4863" width="3.85833333333333" style="94" customWidth="1"/>
    <col min="4864" max="4864" width="14.525" style="94" customWidth="1"/>
    <col min="4865" max="4865" width="9.85833333333333" style="94" customWidth="1"/>
    <col min="4866" max="4866" width="9.4" style="94" customWidth="1"/>
    <col min="4867" max="4867" width="6.8" style="94" customWidth="1"/>
    <col min="4868" max="4868" width="5.4" style="94" customWidth="1"/>
    <col min="4869" max="4869" width="11.4" style="94" customWidth="1"/>
    <col min="4870" max="4872" width="9.73333333333333" style="94" customWidth="1"/>
    <col min="4873" max="4873" width="11.4" style="94" customWidth="1"/>
    <col min="4874" max="4874" width="13.6666666666667" style="94" customWidth="1"/>
    <col min="4875" max="5118" width="24.2" style="94"/>
    <col min="5119" max="5119" width="3.85833333333333" style="94" customWidth="1"/>
    <col min="5120" max="5120" width="14.525" style="94" customWidth="1"/>
    <col min="5121" max="5121" width="9.85833333333333" style="94" customWidth="1"/>
    <col min="5122" max="5122" width="9.4" style="94" customWidth="1"/>
    <col min="5123" max="5123" width="6.8" style="94" customWidth="1"/>
    <col min="5124" max="5124" width="5.4" style="94" customWidth="1"/>
    <col min="5125" max="5125" width="11.4" style="94" customWidth="1"/>
    <col min="5126" max="5128" width="9.73333333333333" style="94" customWidth="1"/>
    <col min="5129" max="5129" width="11.4" style="94" customWidth="1"/>
    <col min="5130" max="5130" width="13.6666666666667" style="94" customWidth="1"/>
    <col min="5131" max="5374" width="24.2" style="94"/>
    <col min="5375" max="5375" width="3.85833333333333" style="94" customWidth="1"/>
    <col min="5376" max="5376" width="14.525" style="94" customWidth="1"/>
    <col min="5377" max="5377" width="9.85833333333333" style="94" customWidth="1"/>
    <col min="5378" max="5378" width="9.4" style="94" customWidth="1"/>
    <col min="5379" max="5379" width="6.8" style="94" customWidth="1"/>
    <col min="5380" max="5380" width="5.4" style="94" customWidth="1"/>
    <col min="5381" max="5381" width="11.4" style="94" customWidth="1"/>
    <col min="5382" max="5384" width="9.73333333333333" style="94" customWidth="1"/>
    <col min="5385" max="5385" width="11.4" style="94" customWidth="1"/>
    <col min="5386" max="5386" width="13.6666666666667" style="94" customWidth="1"/>
    <col min="5387" max="5630" width="24.2" style="94"/>
    <col min="5631" max="5631" width="3.85833333333333" style="94" customWidth="1"/>
    <col min="5632" max="5632" width="14.525" style="94" customWidth="1"/>
    <col min="5633" max="5633" width="9.85833333333333" style="94" customWidth="1"/>
    <col min="5634" max="5634" width="9.4" style="94" customWidth="1"/>
    <col min="5635" max="5635" width="6.8" style="94" customWidth="1"/>
    <col min="5636" max="5636" width="5.4" style="94" customWidth="1"/>
    <col min="5637" max="5637" width="11.4" style="94" customWidth="1"/>
    <col min="5638" max="5640" width="9.73333333333333" style="94" customWidth="1"/>
    <col min="5641" max="5641" width="11.4" style="94" customWidth="1"/>
    <col min="5642" max="5642" width="13.6666666666667" style="94" customWidth="1"/>
    <col min="5643" max="5886" width="24.2" style="94"/>
    <col min="5887" max="5887" width="3.85833333333333" style="94" customWidth="1"/>
    <col min="5888" max="5888" width="14.525" style="94" customWidth="1"/>
    <col min="5889" max="5889" width="9.85833333333333" style="94" customWidth="1"/>
    <col min="5890" max="5890" width="9.4" style="94" customWidth="1"/>
    <col min="5891" max="5891" width="6.8" style="94" customWidth="1"/>
    <col min="5892" max="5892" width="5.4" style="94" customWidth="1"/>
    <col min="5893" max="5893" width="11.4" style="94" customWidth="1"/>
    <col min="5894" max="5896" width="9.73333333333333" style="94" customWidth="1"/>
    <col min="5897" max="5897" width="11.4" style="94" customWidth="1"/>
    <col min="5898" max="5898" width="13.6666666666667" style="94" customWidth="1"/>
    <col min="5899" max="6142" width="24.2" style="94"/>
    <col min="6143" max="6143" width="3.85833333333333" style="94" customWidth="1"/>
    <col min="6144" max="6144" width="14.525" style="94" customWidth="1"/>
    <col min="6145" max="6145" width="9.85833333333333" style="94" customWidth="1"/>
    <col min="6146" max="6146" width="9.4" style="94" customWidth="1"/>
    <col min="6147" max="6147" width="6.8" style="94" customWidth="1"/>
    <col min="6148" max="6148" width="5.4" style="94" customWidth="1"/>
    <col min="6149" max="6149" width="11.4" style="94" customWidth="1"/>
    <col min="6150" max="6152" width="9.73333333333333" style="94" customWidth="1"/>
    <col min="6153" max="6153" width="11.4" style="94" customWidth="1"/>
    <col min="6154" max="6154" width="13.6666666666667" style="94" customWidth="1"/>
    <col min="6155" max="6398" width="24.2" style="94"/>
    <col min="6399" max="6399" width="3.85833333333333" style="94" customWidth="1"/>
    <col min="6400" max="6400" width="14.525" style="94" customWidth="1"/>
    <col min="6401" max="6401" width="9.85833333333333" style="94" customWidth="1"/>
    <col min="6402" max="6402" width="9.4" style="94" customWidth="1"/>
    <col min="6403" max="6403" width="6.8" style="94" customWidth="1"/>
    <col min="6404" max="6404" width="5.4" style="94" customWidth="1"/>
    <col min="6405" max="6405" width="11.4" style="94" customWidth="1"/>
    <col min="6406" max="6408" width="9.73333333333333" style="94" customWidth="1"/>
    <col min="6409" max="6409" width="11.4" style="94" customWidth="1"/>
    <col min="6410" max="6410" width="13.6666666666667" style="94" customWidth="1"/>
    <col min="6411" max="6654" width="24.2" style="94"/>
    <col min="6655" max="6655" width="3.85833333333333" style="94" customWidth="1"/>
    <col min="6656" max="6656" width="14.525" style="94" customWidth="1"/>
    <col min="6657" max="6657" width="9.85833333333333" style="94" customWidth="1"/>
    <col min="6658" max="6658" width="9.4" style="94" customWidth="1"/>
    <col min="6659" max="6659" width="6.8" style="94" customWidth="1"/>
    <col min="6660" max="6660" width="5.4" style="94" customWidth="1"/>
    <col min="6661" max="6661" width="11.4" style="94" customWidth="1"/>
    <col min="6662" max="6664" width="9.73333333333333" style="94" customWidth="1"/>
    <col min="6665" max="6665" width="11.4" style="94" customWidth="1"/>
    <col min="6666" max="6666" width="13.6666666666667" style="94" customWidth="1"/>
    <col min="6667" max="6910" width="24.2" style="94"/>
    <col min="6911" max="6911" width="3.85833333333333" style="94" customWidth="1"/>
    <col min="6912" max="6912" width="14.525" style="94" customWidth="1"/>
    <col min="6913" max="6913" width="9.85833333333333" style="94" customWidth="1"/>
    <col min="6914" max="6914" width="9.4" style="94" customWidth="1"/>
    <col min="6915" max="6915" width="6.8" style="94" customWidth="1"/>
    <col min="6916" max="6916" width="5.4" style="94" customWidth="1"/>
    <col min="6917" max="6917" width="11.4" style="94" customWidth="1"/>
    <col min="6918" max="6920" width="9.73333333333333" style="94" customWidth="1"/>
    <col min="6921" max="6921" width="11.4" style="94" customWidth="1"/>
    <col min="6922" max="6922" width="13.6666666666667" style="94" customWidth="1"/>
    <col min="6923" max="7166" width="24.2" style="94"/>
    <col min="7167" max="7167" width="3.85833333333333" style="94" customWidth="1"/>
    <col min="7168" max="7168" width="14.525" style="94" customWidth="1"/>
    <col min="7169" max="7169" width="9.85833333333333" style="94" customWidth="1"/>
    <col min="7170" max="7170" width="9.4" style="94" customWidth="1"/>
    <col min="7171" max="7171" width="6.8" style="94" customWidth="1"/>
    <col min="7172" max="7172" width="5.4" style="94" customWidth="1"/>
    <col min="7173" max="7173" width="11.4" style="94" customWidth="1"/>
    <col min="7174" max="7176" width="9.73333333333333" style="94" customWidth="1"/>
    <col min="7177" max="7177" width="11.4" style="94" customWidth="1"/>
    <col min="7178" max="7178" width="13.6666666666667" style="94" customWidth="1"/>
    <col min="7179" max="7422" width="24.2" style="94"/>
    <col min="7423" max="7423" width="3.85833333333333" style="94" customWidth="1"/>
    <col min="7424" max="7424" width="14.525" style="94" customWidth="1"/>
    <col min="7425" max="7425" width="9.85833333333333" style="94" customWidth="1"/>
    <col min="7426" max="7426" width="9.4" style="94" customWidth="1"/>
    <col min="7427" max="7427" width="6.8" style="94" customWidth="1"/>
    <col min="7428" max="7428" width="5.4" style="94" customWidth="1"/>
    <col min="7429" max="7429" width="11.4" style="94" customWidth="1"/>
    <col min="7430" max="7432" width="9.73333333333333" style="94" customWidth="1"/>
    <col min="7433" max="7433" width="11.4" style="94" customWidth="1"/>
    <col min="7434" max="7434" width="13.6666666666667" style="94" customWidth="1"/>
    <col min="7435" max="7678" width="24.2" style="94"/>
    <col min="7679" max="7679" width="3.85833333333333" style="94" customWidth="1"/>
    <col min="7680" max="7680" width="14.525" style="94" customWidth="1"/>
    <col min="7681" max="7681" width="9.85833333333333" style="94" customWidth="1"/>
    <col min="7682" max="7682" width="9.4" style="94" customWidth="1"/>
    <col min="7683" max="7683" width="6.8" style="94" customWidth="1"/>
    <col min="7684" max="7684" width="5.4" style="94" customWidth="1"/>
    <col min="7685" max="7685" width="11.4" style="94" customWidth="1"/>
    <col min="7686" max="7688" width="9.73333333333333" style="94" customWidth="1"/>
    <col min="7689" max="7689" width="11.4" style="94" customWidth="1"/>
    <col min="7690" max="7690" width="13.6666666666667" style="94" customWidth="1"/>
    <col min="7691" max="7934" width="24.2" style="94"/>
    <col min="7935" max="7935" width="3.85833333333333" style="94" customWidth="1"/>
    <col min="7936" max="7936" width="14.525" style="94" customWidth="1"/>
    <col min="7937" max="7937" width="9.85833333333333" style="94" customWidth="1"/>
    <col min="7938" max="7938" width="9.4" style="94" customWidth="1"/>
    <col min="7939" max="7939" width="6.8" style="94" customWidth="1"/>
    <col min="7940" max="7940" width="5.4" style="94" customWidth="1"/>
    <col min="7941" max="7941" width="11.4" style="94" customWidth="1"/>
    <col min="7942" max="7944" width="9.73333333333333" style="94" customWidth="1"/>
    <col min="7945" max="7945" width="11.4" style="94" customWidth="1"/>
    <col min="7946" max="7946" width="13.6666666666667" style="94" customWidth="1"/>
    <col min="7947" max="8190" width="24.2" style="94"/>
    <col min="8191" max="8191" width="3.85833333333333" style="94" customWidth="1"/>
    <col min="8192" max="8192" width="14.525" style="94" customWidth="1"/>
    <col min="8193" max="8193" width="9.85833333333333" style="94" customWidth="1"/>
    <col min="8194" max="8194" width="9.4" style="94" customWidth="1"/>
    <col min="8195" max="8195" width="6.8" style="94" customWidth="1"/>
    <col min="8196" max="8196" width="5.4" style="94" customWidth="1"/>
    <col min="8197" max="8197" width="11.4" style="94" customWidth="1"/>
    <col min="8198" max="8200" width="9.73333333333333" style="94" customWidth="1"/>
    <col min="8201" max="8201" width="11.4" style="94" customWidth="1"/>
    <col min="8202" max="8202" width="13.6666666666667" style="94" customWidth="1"/>
    <col min="8203" max="8446" width="24.2" style="94"/>
    <col min="8447" max="8447" width="3.85833333333333" style="94" customWidth="1"/>
    <col min="8448" max="8448" width="14.525" style="94" customWidth="1"/>
    <col min="8449" max="8449" width="9.85833333333333" style="94" customWidth="1"/>
    <col min="8450" max="8450" width="9.4" style="94" customWidth="1"/>
    <col min="8451" max="8451" width="6.8" style="94" customWidth="1"/>
    <col min="8452" max="8452" width="5.4" style="94" customWidth="1"/>
    <col min="8453" max="8453" width="11.4" style="94" customWidth="1"/>
    <col min="8454" max="8456" width="9.73333333333333" style="94" customWidth="1"/>
    <col min="8457" max="8457" width="11.4" style="94" customWidth="1"/>
    <col min="8458" max="8458" width="13.6666666666667" style="94" customWidth="1"/>
    <col min="8459" max="8702" width="24.2" style="94"/>
    <col min="8703" max="8703" width="3.85833333333333" style="94" customWidth="1"/>
    <col min="8704" max="8704" width="14.525" style="94" customWidth="1"/>
    <col min="8705" max="8705" width="9.85833333333333" style="94" customWidth="1"/>
    <col min="8706" max="8706" width="9.4" style="94" customWidth="1"/>
    <col min="8707" max="8707" width="6.8" style="94" customWidth="1"/>
    <col min="8708" max="8708" width="5.4" style="94" customWidth="1"/>
    <col min="8709" max="8709" width="11.4" style="94" customWidth="1"/>
    <col min="8710" max="8712" width="9.73333333333333" style="94" customWidth="1"/>
    <col min="8713" max="8713" width="11.4" style="94" customWidth="1"/>
    <col min="8714" max="8714" width="13.6666666666667" style="94" customWidth="1"/>
    <col min="8715" max="8958" width="24.2" style="94"/>
    <col min="8959" max="8959" width="3.85833333333333" style="94" customWidth="1"/>
    <col min="8960" max="8960" width="14.525" style="94" customWidth="1"/>
    <col min="8961" max="8961" width="9.85833333333333" style="94" customWidth="1"/>
    <col min="8962" max="8962" width="9.4" style="94" customWidth="1"/>
    <col min="8963" max="8963" width="6.8" style="94" customWidth="1"/>
    <col min="8964" max="8964" width="5.4" style="94" customWidth="1"/>
    <col min="8965" max="8965" width="11.4" style="94" customWidth="1"/>
    <col min="8966" max="8968" width="9.73333333333333" style="94" customWidth="1"/>
    <col min="8969" max="8969" width="11.4" style="94" customWidth="1"/>
    <col min="8970" max="8970" width="13.6666666666667" style="94" customWidth="1"/>
    <col min="8971" max="9214" width="24.2" style="94"/>
    <col min="9215" max="9215" width="3.85833333333333" style="94" customWidth="1"/>
    <col min="9216" max="9216" width="14.525" style="94" customWidth="1"/>
    <col min="9217" max="9217" width="9.85833333333333" style="94" customWidth="1"/>
    <col min="9218" max="9218" width="9.4" style="94" customWidth="1"/>
    <col min="9219" max="9219" width="6.8" style="94" customWidth="1"/>
    <col min="9220" max="9220" width="5.4" style="94" customWidth="1"/>
    <col min="9221" max="9221" width="11.4" style="94" customWidth="1"/>
    <col min="9222" max="9224" width="9.73333333333333" style="94" customWidth="1"/>
    <col min="9225" max="9225" width="11.4" style="94" customWidth="1"/>
    <col min="9226" max="9226" width="13.6666666666667" style="94" customWidth="1"/>
    <col min="9227" max="9470" width="24.2" style="94"/>
    <col min="9471" max="9471" width="3.85833333333333" style="94" customWidth="1"/>
    <col min="9472" max="9472" width="14.525" style="94" customWidth="1"/>
    <col min="9473" max="9473" width="9.85833333333333" style="94" customWidth="1"/>
    <col min="9474" max="9474" width="9.4" style="94" customWidth="1"/>
    <col min="9475" max="9475" width="6.8" style="94" customWidth="1"/>
    <col min="9476" max="9476" width="5.4" style="94" customWidth="1"/>
    <col min="9477" max="9477" width="11.4" style="94" customWidth="1"/>
    <col min="9478" max="9480" width="9.73333333333333" style="94" customWidth="1"/>
    <col min="9481" max="9481" width="11.4" style="94" customWidth="1"/>
    <col min="9482" max="9482" width="13.6666666666667" style="94" customWidth="1"/>
    <col min="9483" max="9726" width="24.2" style="94"/>
    <col min="9727" max="9727" width="3.85833333333333" style="94" customWidth="1"/>
    <col min="9728" max="9728" width="14.525" style="94" customWidth="1"/>
    <col min="9729" max="9729" width="9.85833333333333" style="94" customWidth="1"/>
    <col min="9730" max="9730" width="9.4" style="94" customWidth="1"/>
    <col min="9731" max="9731" width="6.8" style="94" customWidth="1"/>
    <col min="9732" max="9732" width="5.4" style="94" customWidth="1"/>
    <col min="9733" max="9733" width="11.4" style="94" customWidth="1"/>
    <col min="9734" max="9736" width="9.73333333333333" style="94" customWidth="1"/>
    <col min="9737" max="9737" width="11.4" style="94" customWidth="1"/>
    <col min="9738" max="9738" width="13.6666666666667" style="94" customWidth="1"/>
    <col min="9739" max="9982" width="24.2" style="94"/>
    <col min="9983" max="9983" width="3.85833333333333" style="94" customWidth="1"/>
    <col min="9984" max="9984" width="14.525" style="94" customWidth="1"/>
    <col min="9985" max="9985" width="9.85833333333333" style="94" customWidth="1"/>
    <col min="9986" max="9986" width="9.4" style="94" customWidth="1"/>
    <col min="9987" max="9987" width="6.8" style="94" customWidth="1"/>
    <col min="9988" max="9988" width="5.4" style="94" customWidth="1"/>
    <col min="9989" max="9989" width="11.4" style="94" customWidth="1"/>
    <col min="9990" max="9992" width="9.73333333333333" style="94" customWidth="1"/>
    <col min="9993" max="9993" width="11.4" style="94" customWidth="1"/>
    <col min="9994" max="9994" width="13.6666666666667" style="94" customWidth="1"/>
    <col min="9995" max="10238" width="24.2" style="94"/>
    <col min="10239" max="10239" width="3.85833333333333" style="94" customWidth="1"/>
    <col min="10240" max="10240" width="14.525" style="94" customWidth="1"/>
    <col min="10241" max="10241" width="9.85833333333333" style="94" customWidth="1"/>
    <col min="10242" max="10242" width="9.4" style="94" customWidth="1"/>
    <col min="10243" max="10243" width="6.8" style="94" customWidth="1"/>
    <col min="10244" max="10244" width="5.4" style="94" customWidth="1"/>
    <col min="10245" max="10245" width="11.4" style="94" customWidth="1"/>
    <col min="10246" max="10248" width="9.73333333333333" style="94" customWidth="1"/>
    <col min="10249" max="10249" width="11.4" style="94" customWidth="1"/>
    <col min="10250" max="10250" width="13.6666666666667" style="94" customWidth="1"/>
    <col min="10251" max="10494" width="24.2" style="94"/>
    <col min="10495" max="10495" width="3.85833333333333" style="94" customWidth="1"/>
    <col min="10496" max="10496" width="14.525" style="94" customWidth="1"/>
    <col min="10497" max="10497" width="9.85833333333333" style="94" customWidth="1"/>
    <col min="10498" max="10498" width="9.4" style="94" customWidth="1"/>
    <col min="10499" max="10499" width="6.8" style="94" customWidth="1"/>
    <col min="10500" max="10500" width="5.4" style="94" customWidth="1"/>
    <col min="10501" max="10501" width="11.4" style="94" customWidth="1"/>
    <col min="10502" max="10504" width="9.73333333333333" style="94" customWidth="1"/>
    <col min="10505" max="10505" width="11.4" style="94" customWidth="1"/>
    <col min="10506" max="10506" width="13.6666666666667" style="94" customWidth="1"/>
    <col min="10507" max="10750" width="24.2" style="94"/>
    <col min="10751" max="10751" width="3.85833333333333" style="94" customWidth="1"/>
    <col min="10752" max="10752" width="14.525" style="94" customWidth="1"/>
    <col min="10753" max="10753" width="9.85833333333333" style="94" customWidth="1"/>
    <col min="10754" max="10754" width="9.4" style="94" customWidth="1"/>
    <col min="10755" max="10755" width="6.8" style="94" customWidth="1"/>
    <col min="10756" max="10756" width="5.4" style="94" customWidth="1"/>
    <col min="10757" max="10757" width="11.4" style="94" customWidth="1"/>
    <col min="10758" max="10760" width="9.73333333333333" style="94" customWidth="1"/>
    <col min="10761" max="10761" width="11.4" style="94" customWidth="1"/>
    <col min="10762" max="10762" width="13.6666666666667" style="94" customWidth="1"/>
    <col min="10763" max="11006" width="24.2" style="94"/>
    <col min="11007" max="11007" width="3.85833333333333" style="94" customWidth="1"/>
    <col min="11008" max="11008" width="14.525" style="94" customWidth="1"/>
    <col min="11009" max="11009" width="9.85833333333333" style="94" customWidth="1"/>
    <col min="11010" max="11010" width="9.4" style="94" customWidth="1"/>
    <col min="11011" max="11011" width="6.8" style="94" customWidth="1"/>
    <col min="11012" max="11012" width="5.4" style="94" customWidth="1"/>
    <col min="11013" max="11013" width="11.4" style="94" customWidth="1"/>
    <col min="11014" max="11016" width="9.73333333333333" style="94" customWidth="1"/>
    <col min="11017" max="11017" width="11.4" style="94" customWidth="1"/>
    <col min="11018" max="11018" width="13.6666666666667" style="94" customWidth="1"/>
    <col min="11019" max="11262" width="24.2" style="94"/>
    <col min="11263" max="11263" width="3.85833333333333" style="94" customWidth="1"/>
    <col min="11264" max="11264" width="14.525" style="94" customWidth="1"/>
    <col min="11265" max="11265" width="9.85833333333333" style="94" customWidth="1"/>
    <col min="11266" max="11266" width="9.4" style="94" customWidth="1"/>
    <col min="11267" max="11267" width="6.8" style="94" customWidth="1"/>
    <col min="11268" max="11268" width="5.4" style="94" customWidth="1"/>
    <col min="11269" max="11269" width="11.4" style="94" customWidth="1"/>
    <col min="11270" max="11272" width="9.73333333333333" style="94" customWidth="1"/>
    <col min="11273" max="11273" width="11.4" style="94" customWidth="1"/>
    <col min="11274" max="11274" width="13.6666666666667" style="94" customWidth="1"/>
    <col min="11275" max="11518" width="24.2" style="94"/>
    <col min="11519" max="11519" width="3.85833333333333" style="94" customWidth="1"/>
    <col min="11520" max="11520" width="14.525" style="94" customWidth="1"/>
    <col min="11521" max="11521" width="9.85833333333333" style="94" customWidth="1"/>
    <col min="11522" max="11522" width="9.4" style="94" customWidth="1"/>
    <col min="11523" max="11523" width="6.8" style="94" customWidth="1"/>
    <col min="11524" max="11524" width="5.4" style="94" customWidth="1"/>
    <col min="11525" max="11525" width="11.4" style="94" customWidth="1"/>
    <col min="11526" max="11528" width="9.73333333333333" style="94" customWidth="1"/>
    <col min="11529" max="11529" width="11.4" style="94" customWidth="1"/>
    <col min="11530" max="11530" width="13.6666666666667" style="94" customWidth="1"/>
    <col min="11531" max="11774" width="24.2" style="94"/>
    <col min="11775" max="11775" width="3.85833333333333" style="94" customWidth="1"/>
    <col min="11776" max="11776" width="14.525" style="94" customWidth="1"/>
    <col min="11777" max="11777" width="9.85833333333333" style="94" customWidth="1"/>
    <col min="11778" max="11778" width="9.4" style="94" customWidth="1"/>
    <col min="11779" max="11779" width="6.8" style="94" customWidth="1"/>
    <col min="11780" max="11780" width="5.4" style="94" customWidth="1"/>
    <col min="11781" max="11781" width="11.4" style="94" customWidth="1"/>
    <col min="11782" max="11784" width="9.73333333333333" style="94" customWidth="1"/>
    <col min="11785" max="11785" width="11.4" style="94" customWidth="1"/>
    <col min="11786" max="11786" width="13.6666666666667" style="94" customWidth="1"/>
    <col min="11787" max="12030" width="24.2" style="94"/>
    <col min="12031" max="12031" width="3.85833333333333" style="94" customWidth="1"/>
    <col min="12032" max="12032" width="14.525" style="94" customWidth="1"/>
    <col min="12033" max="12033" width="9.85833333333333" style="94" customWidth="1"/>
    <col min="12034" max="12034" width="9.4" style="94" customWidth="1"/>
    <col min="12035" max="12035" width="6.8" style="94" customWidth="1"/>
    <col min="12036" max="12036" width="5.4" style="94" customWidth="1"/>
    <col min="12037" max="12037" width="11.4" style="94" customWidth="1"/>
    <col min="12038" max="12040" width="9.73333333333333" style="94" customWidth="1"/>
    <col min="12041" max="12041" width="11.4" style="94" customWidth="1"/>
    <col min="12042" max="12042" width="13.6666666666667" style="94" customWidth="1"/>
    <col min="12043" max="12286" width="24.2" style="94"/>
    <col min="12287" max="12287" width="3.85833333333333" style="94" customWidth="1"/>
    <col min="12288" max="12288" width="14.525" style="94" customWidth="1"/>
    <col min="12289" max="12289" width="9.85833333333333" style="94" customWidth="1"/>
    <col min="12290" max="12290" width="9.4" style="94" customWidth="1"/>
    <col min="12291" max="12291" width="6.8" style="94" customWidth="1"/>
    <col min="12292" max="12292" width="5.4" style="94" customWidth="1"/>
    <col min="12293" max="12293" width="11.4" style="94" customWidth="1"/>
    <col min="12294" max="12296" width="9.73333333333333" style="94" customWidth="1"/>
    <col min="12297" max="12297" width="11.4" style="94" customWidth="1"/>
    <col min="12298" max="12298" width="13.6666666666667" style="94" customWidth="1"/>
    <col min="12299" max="12542" width="24.2" style="94"/>
    <col min="12543" max="12543" width="3.85833333333333" style="94" customWidth="1"/>
    <col min="12544" max="12544" width="14.525" style="94" customWidth="1"/>
    <col min="12545" max="12545" width="9.85833333333333" style="94" customWidth="1"/>
    <col min="12546" max="12546" width="9.4" style="94" customWidth="1"/>
    <col min="12547" max="12547" width="6.8" style="94" customWidth="1"/>
    <col min="12548" max="12548" width="5.4" style="94" customWidth="1"/>
    <col min="12549" max="12549" width="11.4" style="94" customWidth="1"/>
    <col min="12550" max="12552" width="9.73333333333333" style="94" customWidth="1"/>
    <col min="12553" max="12553" width="11.4" style="94" customWidth="1"/>
    <col min="12554" max="12554" width="13.6666666666667" style="94" customWidth="1"/>
    <col min="12555" max="12798" width="24.2" style="94"/>
    <col min="12799" max="12799" width="3.85833333333333" style="94" customWidth="1"/>
    <col min="12800" max="12800" width="14.525" style="94" customWidth="1"/>
    <col min="12801" max="12801" width="9.85833333333333" style="94" customWidth="1"/>
    <col min="12802" max="12802" width="9.4" style="94" customWidth="1"/>
    <col min="12803" max="12803" width="6.8" style="94" customWidth="1"/>
    <col min="12804" max="12804" width="5.4" style="94" customWidth="1"/>
    <col min="12805" max="12805" width="11.4" style="94" customWidth="1"/>
    <col min="12806" max="12808" width="9.73333333333333" style="94" customWidth="1"/>
    <col min="12809" max="12809" width="11.4" style="94" customWidth="1"/>
    <col min="12810" max="12810" width="13.6666666666667" style="94" customWidth="1"/>
    <col min="12811" max="13054" width="24.2" style="94"/>
    <col min="13055" max="13055" width="3.85833333333333" style="94" customWidth="1"/>
    <col min="13056" max="13056" width="14.525" style="94" customWidth="1"/>
    <col min="13057" max="13057" width="9.85833333333333" style="94" customWidth="1"/>
    <col min="13058" max="13058" width="9.4" style="94" customWidth="1"/>
    <col min="13059" max="13059" width="6.8" style="94" customWidth="1"/>
    <col min="13060" max="13060" width="5.4" style="94" customWidth="1"/>
    <col min="13061" max="13061" width="11.4" style="94" customWidth="1"/>
    <col min="13062" max="13064" width="9.73333333333333" style="94" customWidth="1"/>
    <col min="13065" max="13065" width="11.4" style="94" customWidth="1"/>
    <col min="13066" max="13066" width="13.6666666666667" style="94" customWidth="1"/>
    <col min="13067" max="13310" width="24.2" style="94"/>
    <col min="13311" max="13311" width="3.85833333333333" style="94" customWidth="1"/>
    <col min="13312" max="13312" width="14.525" style="94" customWidth="1"/>
    <col min="13313" max="13313" width="9.85833333333333" style="94" customWidth="1"/>
    <col min="13314" max="13314" width="9.4" style="94" customWidth="1"/>
    <col min="13315" max="13315" width="6.8" style="94" customWidth="1"/>
    <col min="13316" max="13316" width="5.4" style="94" customWidth="1"/>
    <col min="13317" max="13317" width="11.4" style="94" customWidth="1"/>
    <col min="13318" max="13320" width="9.73333333333333" style="94" customWidth="1"/>
    <col min="13321" max="13321" width="11.4" style="94" customWidth="1"/>
    <col min="13322" max="13322" width="13.6666666666667" style="94" customWidth="1"/>
    <col min="13323" max="13566" width="24.2" style="94"/>
    <col min="13567" max="13567" width="3.85833333333333" style="94" customWidth="1"/>
    <col min="13568" max="13568" width="14.525" style="94" customWidth="1"/>
    <col min="13569" max="13569" width="9.85833333333333" style="94" customWidth="1"/>
    <col min="13570" max="13570" width="9.4" style="94" customWidth="1"/>
    <col min="13571" max="13571" width="6.8" style="94" customWidth="1"/>
    <col min="13572" max="13572" width="5.4" style="94" customWidth="1"/>
    <col min="13573" max="13573" width="11.4" style="94" customWidth="1"/>
    <col min="13574" max="13576" width="9.73333333333333" style="94" customWidth="1"/>
    <col min="13577" max="13577" width="11.4" style="94" customWidth="1"/>
    <col min="13578" max="13578" width="13.6666666666667" style="94" customWidth="1"/>
    <col min="13579" max="13822" width="24.2" style="94"/>
    <col min="13823" max="13823" width="3.85833333333333" style="94" customWidth="1"/>
    <col min="13824" max="13824" width="14.525" style="94" customWidth="1"/>
    <col min="13825" max="13825" width="9.85833333333333" style="94" customWidth="1"/>
    <col min="13826" max="13826" width="9.4" style="94" customWidth="1"/>
    <col min="13827" max="13827" width="6.8" style="94" customWidth="1"/>
    <col min="13828" max="13828" width="5.4" style="94" customWidth="1"/>
    <col min="13829" max="13829" width="11.4" style="94" customWidth="1"/>
    <col min="13830" max="13832" width="9.73333333333333" style="94" customWidth="1"/>
    <col min="13833" max="13833" width="11.4" style="94" customWidth="1"/>
    <col min="13834" max="13834" width="13.6666666666667" style="94" customWidth="1"/>
    <col min="13835" max="14078" width="24.2" style="94"/>
    <col min="14079" max="14079" width="3.85833333333333" style="94" customWidth="1"/>
    <col min="14080" max="14080" width="14.525" style="94" customWidth="1"/>
    <col min="14081" max="14081" width="9.85833333333333" style="94" customWidth="1"/>
    <col min="14082" max="14082" width="9.4" style="94" customWidth="1"/>
    <col min="14083" max="14083" width="6.8" style="94" customWidth="1"/>
    <col min="14084" max="14084" width="5.4" style="94" customWidth="1"/>
    <col min="14085" max="14085" width="11.4" style="94" customWidth="1"/>
    <col min="14086" max="14088" width="9.73333333333333" style="94" customWidth="1"/>
    <col min="14089" max="14089" width="11.4" style="94" customWidth="1"/>
    <col min="14090" max="14090" width="13.6666666666667" style="94" customWidth="1"/>
    <col min="14091" max="14334" width="24.2" style="94"/>
    <col min="14335" max="14335" width="3.85833333333333" style="94" customWidth="1"/>
    <col min="14336" max="14336" width="14.525" style="94" customWidth="1"/>
    <col min="14337" max="14337" width="9.85833333333333" style="94" customWidth="1"/>
    <col min="14338" max="14338" width="9.4" style="94" customWidth="1"/>
    <col min="14339" max="14339" width="6.8" style="94" customWidth="1"/>
    <col min="14340" max="14340" width="5.4" style="94" customWidth="1"/>
    <col min="14341" max="14341" width="11.4" style="94" customWidth="1"/>
    <col min="14342" max="14344" width="9.73333333333333" style="94" customWidth="1"/>
    <col min="14345" max="14345" width="11.4" style="94" customWidth="1"/>
    <col min="14346" max="14346" width="13.6666666666667" style="94" customWidth="1"/>
    <col min="14347" max="14590" width="24.2" style="94"/>
    <col min="14591" max="14591" width="3.85833333333333" style="94" customWidth="1"/>
    <col min="14592" max="14592" width="14.525" style="94" customWidth="1"/>
    <col min="14593" max="14593" width="9.85833333333333" style="94" customWidth="1"/>
    <col min="14594" max="14594" width="9.4" style="94" customWidth="1"/>
    <col min="14595" max="14595" width="6.8" style="94" customWidth="1"/>
    <col min="14596" max="14596" width="5.4" style="94" customWidth="1"/>
    <col min="14597" max="14597" width="11.4" style="94" customWidth="1"/>
    <col min="14598" max="14600" width="9.73333333333333" style="94" customWidth="1"/>
    <col min="14601" max="14601" width="11.4" style="94" customWidth="1"/>
    <col min="14602" max="14602" width="13.6666666666667" style="94" customWidth="1"/>
    <col min="14603" max="14846" width="24.2" style="94"/>
    <col min="14847" max="14847" width="3.85833333333333" style="94" customWidth="1"/>
    <col min="14848" max="14848" width="14.525" style="94" customWidth="1"/>
    <col min="14849" max="14849" width="9.85833333333333" style="94" customWidth="1"/>
    <col min="14850" max="14850" width="9.4" style="94" customWidth="1"/>
    <col min="14851" max="14851" width="6.8" style="94" customWidth="1"/>
    <col min="14852" max="14852" width="5.4" style="94" customWidth="1"/>
    <col min="14853" max="14853" width="11.4" style="94" customWidth="1"/>
    <col min="14854" max="14856" width="9.73333333333333" style="94" customWidth="1"/>
    <col min="14857" max="14857" width="11.4" style="94" customWidth="1"/>
    <col min="14858" max="14858" width="13.6666666666667" style="94" customWidth="1"/>
    <col min="14859" max="15102" width="24.2" style="94"/>
    <col min="15103" max="15103" width="3.85833333333333" style="94" customWidth="1"/>
    <col min="15104" max="15104" width="14.525" style="94" customWidth="1"/>
    <col min="15105" max="15105" width="9.85833333333333" style="94" customWidth="1"/>
    <col min="15106" max="15106" width="9.4" style="94" customWidth="1"/>
    <col min="15107" max="15107" width="6.8" style="94" customWidth="1"/>
    <col min="15108" max="15108" width="5.4" style="94" customWidth="1"/>
    <col min="15109" max="15109" width="11.4" style="94" customWidth="1"/>
    <col min="15110" max="15112" width="9.73333333333333" style="94" customWidth="1"/>
    <col min="15113" max="15113" width="11.4" style="94" customWidth="1"/>
    <col min="15114" max="15114" width="13.6666666666667" style="94" customWidth="1"/>
    <col min="15115" max="15358" width="24.2" style="94"/>
    <col min="15359" max="15359" width="3.85833333333333" style="94" customWidth="1"/>
    <col min="15360" max="15360" width="14.525" style="94" customWidth="1"/>
    <col min="15361" max="15361" width="9.85833333333333" style="94" customWidth="1"/>
    <col min="15362" max="15362" width="9.4" style="94" customWidth="1"/>
    <col min="15363" max="15363" width="6.8" style="94" customWidth="1"/>
    <col min="15364" max="15364" width="5.4" style="94" customWidth="1"/>
    <col min="15365" max="15365" width="11.4" style="94" customWidth="1"/>
    <col min="15366" max="15368" width="9.73333333333333" style="94" customWidth="1"/>
    <col min="15369" max="15369" width="11.4" style="94" customWidth="1"/>
    <col min="15370" max="15370" width="13.6666666666667" style="94" customWidth="1"/>
    <col min="15371" max="15614" width="24.2" style="94"/>
    <col min="15615" max="15615" width="3.85833333333333" style="94" customWidth="1"/>
    <col min="15616" max="15616" width="14.525" style="94" customWidth="1"/>
    <col min="15617" max="15617" width="9.85833333333333" style="94" customWidth="1"/>
    <col min="15618" max="15618" width="9.4" style="94" customWidth="1"/>
    <col min="15619" max="15619" width="6.8" style="94" customWidth="1"/>
    <col min="15620" max="15620" width="5.4" style="94" customWidth="1"/>
    <col min="15621" max="15621" width="11.4" style="94" customWidth="1"/>
    <col min="15622" max="15624" width="9.73333333333333" style="94" customWidth="1"/>
    <col min="15625" max="15625" width="11.4" style="94" customWidth="1"/>
    <col min="15626" max="15626" width="13.6666666666667" style="94" customWidth="1"/>
    <col min="15627" max="15870" width="24.2" style="94"/>
    <col min="15871" max="15871" width="3.85833333333333" style="94" customWidth="1"/>
    <col min="15872" max="15872" width="14.525" style="94" customWidth="1"/>
    <col min="15873" max="15873" width="9.85833333333333" style="94" customWidth="1"/>
    <col min="15874" max="15874" width="9.4" style="94" customWidth="1"/>
    <col min="15875" max="15875" width="6.8" style="94" customWidth="1"/>
    <col min="15876" max="15876" width="5.4" style="94" customWidth="1"/>
    <col min="15877" max="15877" width="11.4" style="94" customWidth="1"/>
    <col min="15878" max="15880" width="9.73333333333333" style="94" customWidth="1"/>
    <col min="15881" max="15881" width="11.4" style="94" customWidth="1"/>
    <col min="15882" max="15882" width="13.6666666666667" style="94" customWidth="1"/>
    <col min="15883" max="16126" width="24.2" style="94"/>
    <col min="16127" max="16127" width="3.85833333333333" style="94" customWidth="1"/>
    <col min="16128" max="16128" width="14.525" style="94" customWidth="1"/>
    <col min="16129" max="16129" width="9.85833333333333" style="94" customWidth="1"/>
    <col min="16130" max="16130" width="9.4" style="94" customWidth="1"/>
    <col min="16131" max="16131" width="6.8" style="94" customWidth="1"/>
    <col min="16132" max="16132" width="5.4" style="94" customWidth="1"/>
    <col min="16133" max="16133" width="11.4" style="94" customWidth="1"/>
    <col min="16134" max="16136" width="9.73333333333333" style="94" customWidth="1"/>
    <col min="16137" max="16137" width="11.4" style="94" customWidth="1"/>
    <col min="16138" max="16138" width="13.6666666666667" style="94" customWidth="1"/>
    <col min="16139" max="16384" width="24.2" style="94"/>
  </cols>
  <sheetData>
    <row r="1" s="93" customFormat="1" spans="1:10">
      <c r="A1" s="97" t="s">
        <v>0</v>
      </c>
      <c r="B1" s="97"/>
      <c r="C1" s="98"/>
      <c r="D1" s="97"/>
      <c r="E1" s="97"/>
      <c r="F1" s="99"/>
      <c r="G1" s="100"/>
      <c r="H1" s="99"/>
      <c r="I1" s="97"/>
      <c r="J1" s="99"/>
    </row>
    <row r="2" spans="1:10">
      <c r="A2" s="101"/>
      <c r="B2" s="101"/>
      <c r="C2" s="102"/>
      <c r="D2" s="101"/>
      <c r="E2" s="101"/>
      <c r="F2" s="103"/>
      <c r="G2" s="104"/>
      <c r="H2" s="103"/>
      <c r="I2" s="101"/>
      <c r="J2" s="105" t="s">
        <v>1</v>
      </c>
    </row>
    <row r="3" ht="25.05" customHeight="1" spans="1:10">
      <c r="A3" s="106" t="s">
        <v>2</v>
      </c>
      <c r="B3" s="106" t="s">
        <v>3</v>
      </c>
      <c r="C3" s="107" t="s">
        <v>4</v>
      </c>
      <c r="D3" s="106" t="s">
        <v>5</v>
      </c>
      <c r="E3" s="106" t="s">
        <v>6</v>
      </c>
      <c r="F3" s="108" t="s">
        <v>7</v>
      </c>
      <c r="G3" s="109" t="s">
        <v>8</v>
      </c>
      <c r="H3" s="110" t="s">
        <v>9</v>
      </c>
      <c r="I3" s="106" t="s">
        <v>10</v>
      </c>
      <c r="J3" s="110" t="s">
        <v>9</v>
      </c>
    </row>
    <row r="4" ht="25.05" customHeight="1" spans="1:10">
      <c r="A4" s="111">
        <v>1</v>
      </c>
      <c r="B4" s="111" t="s">
        <v>11</v>
      </c>
      <c r="C4" s="112">
        <f>龙潭街道明细表!H16</f>
        <v>2107.5</v>
      </c>
      <c r="D4" s="112" t="e">
        <f>龙潭街道明细表!#REF!</f>
        <v>#REF!</v>
      </c>
      <c r="E4" s="112" t="e">
        <f>C4-D4</f>
        <v>#REF!</v>
      </c>
      <c r="F4" s="113" t="e">
        <f>D4/C4</f>
        <v>#REF!</v>
      </c>
      <c r="G4" s="112">
        <v>935</v>
      </c>
      <c r="H4" s="113">
        <f>G4/C4</f>
        <v>0.443653618030842</v>
      </c>
      <c r="I4" s="112">
        <v>777</v>
      </c>
      <c r="J4" s="113">
        <f>I4/C4</f>
        <v>0.368683274021352</v>
      </c>
    </row>
    <row r="5" ht="25.05" customHeight="1" spans="1:10">
      <c r="A5" s="111">
        <v>2</v>
      </c>
      <c r="B5" s="111" t="s">
        <v>12</v>
      </c>
      <c r="C5" s="112">
        <f>龙潭街道明细表!H39</f>
        <v>1859.27</v>
      </c>
      <c r="D5" s="112" t="e">
        <f>龙潭街道明细表!#REF!</f>
        <v>#REF!</v>
      </c>
      <c r="E5" s="112" t="e">
        <f t="shared" ref="E5:E10" si="0">C5-D5</f>
        <v>#REF!</v>
      </c>
      <c r="F5" s="113" t="e">
        <f t="shared" ref="F5:F20" si="1">D5/C5</f>
        <v>#REF!</v>
      </c>
      <c r="G5" s="112">
        <v>220</v>
      </c>
      <c r="H5" s="113">
        <f t="shared" ref="H5:H11" si="2">G5/C5</f>
        <v>0.118326009670462</v>
      </c>
      <c r="I5" s="112">
        <v>681</v>
      </c>
      <c r="J5" s="113">
        <f t="shared" ref="J5:J11" si="3">I5/C5</f>
        <v>0.36627278447993</v>
      </c>
    </row>
    <row r="6" ht="25.05" customHeight="1" spans="1:10">
      <c r="A6" s="111">
        <v>3</v>
      </c>
      <c r="B6" s="111" t="s">
        <v>13</v>
      </c>
      <c r="C6" s="112">
        <f>龙潭街道明细表!H60</f>
        <v>1751.71</v>
      </c>
      <c r="D6" s="112" t="e">
        <f>龙潭街道明细表!#REF!</f>
        <v>#REF!</v>
      </c>
      <c r="E6" s="112" t="e">
        <f t="shared" si="0"/>
        <v>#REF!</v>
      </c>
      <c r="F6" s="113" t="e">
        <f t="shared" si="1"/>
        <v>#REF!</v>
      </c>
      <c r="G6" s="112">
        <v>1306.37</v>
      </c>
      <c r="H6" s="113">
        <f t="shared" si="2"/>
        <v>0.745768420571898</v>
      </c>
      <c r="I6" s="112">
        <v>332.64</v>
      </c>
      <c r="J6" s="113">
        <f t="shared" si="3"/>
        <v>0.189894445998481</v>
      </c>
    </row>
    <row r="7" ht="25.05" customHeight="1" spans="1:10">
      <c r="A7" s="111">
        <v>4</v>
      </c>
      <c r="B7" s="111" t="s">
        <v>14</v>
      </c>
      <c r="C7" s="112">
        <f>龙潭街道明细表!H78</f>
        <v>2845.38</v>
      </c>
      <c r="D7" s="112" t="e">
        <f>龙潭街道明细表!#REF!</f>
        <v>#REF!</v>
      </c>
      <c r="E7" s="112" t="e">
        <f t="shared" si="0"/>
        <v>#REF!</v>
      </c>
      <c r="F7" s="113" t="e">
        <f t="shared" si="1"/>
        <v>#REF!</v>
      </c>
      <c r="G7" s="112">
        <v>2055.88</v>
      </c>
      <c r="H7" s="113">
        <f t="shared" si="2"/>
        <v>0.722532666989998</v>
      </c>
      <c r="I7" s="112">
        <v>379</v>
      </c>
      <c r="J7" s="113">
        <f t="shared" si="3"/>
        <v>0.133198377721078</v>
      </c>
    </row>
    <row r="8" ht="25.05" customHeight="1" spans="1:10">
      <c r="A8" s="111">
        <v>5</v>
      </c>
      <c r="B8" s="111" t="s">
        <v>15</v>
      </c>
      <c r="C8" s="112">
        <f>龙潭街道明细表!H92</f>
        <v>2263.5</v>
      </c>
      <c r="D8" s="112" t="e">
        <f>龙潭街道明细表!#REF!</f>
        <v>#REF!</v>
      </c>
      <c r="E8" s="112" t="e">
        <f t="shared" si="0"/>
        <v>#REF!</v>
      </c>
      <c r="F8" s="113" t="e">
        <f t="shared" si="1"/>
        <v>#REF!</v>
      </c>
      <c r="G8" s="112">
        <v>1179</v>
      </c>
      <c r="H8" s="113">
        <f t="shared" si="2"/>
        <v>0.520874751491054</v>
      </c>
      <c r="I8" s="112">
        <v>781.5</v>
      </c>
      <c r="J8" s="113">
        <f t="shared" si="3"/>
        <v>0.345261762756793</v>
      </c>
    </row>
    <row r="9" ht="25.05" customHeight="1" spans="1:10">
      <c r="A9" s="111">
        <v>6</v>
      </c>
      <c r="B9" s="111" t="s">
        <v>16</v>
      </c>
      <c r="C9" s="112">
        <f>龙潭街道明细表!H98</f>
        <v>979.06</v>
      </c>
      <c r="D9" s="112" t="e">
        <f>龙潭街道明细表!#REF!</f>
        <v>#REF!</v>
      </c>
      <c r="E9" s="112" t="e">
        <f t="shared" si="0"/>
        <v>#REF!</v>
      </c>
      <c r="F9" s="113" t="e">
        <f t="shared" si="1"/>
        <v>#REF!</v>
      </c>
      <c r="G9" s="112">
        <v>979.06</v>
      </c>
      <c r="H9" s="113">
        <f t="shared" si="2"/>
        <v>1</v>
      </c>
      <c r="I9" s="112">
        <v>0</v>
      </c>
      <c r="J9" s="113">
        <f t="shared" si="3"/>
        <v>0</v>
      </c>
    </row>
    <row r="10" ht="25.05" customHeight="1" spans="1:10">
      <c r="A10" s="111">
        <v>7</v>
      </c>
      <c r="B10" s="114" t="s">
        <v>17</v>
      </c>
      <c r="C10" s="112">
        <f>龙潭街道明细表!H112</f>
        <v>1738.27</v>
      </c>
      <c r="D10" s="112" t="e">
        <f>龙潭街道明细表!#REF!</f>
        <v>#REF!</v>
      </c>
      <c r="E10" s="112" t="e">
        <f t="shared" si="0"/>
        <v>#REF!</v>
      </c>
      <c r="F10" s="113" t="e">
        <f t="shared" si="1"/>
        <v>#REF!</v>
      </c>
      <c r="G10" s="112">
        <v>809.31</v>
      </c>
      <c r="H10" s="113">
        <f t="shared" si="2"/>
        <v>0.465583597484856</v>
      </c>
      <c r="I10" s="112">
        <v>648.25</v>
      </c>
      <c r="J10" s="113">
        <f t="shared" si="3"/>
        <v>0.372928256254782</v>
      </c>
    </row>
    <row r="11" ht="20" customHeight="1" spans="1:10">
      <c r="A11" s="111">
        <v>8</v>
      </c>
      <c r="B11" s="114" t="s">
        <v>18</v>
      </c>
      <c r="C11" s="112">
        <f>龙潭街道明细表!H137</f>
        <v>4014.29</v>
      </c>
      <c r="D11" s="112" t="e">
        <f>龙潭街道明细表!#REF!</f>
        <v>#REF!</v>
      </c>
      <c r="E11" s="112" t="e">
        <f t="shared" ref="E11:E19" si="4">C11-D11</f>
        <v>#REF!</v>
      </c>
      <c r="F11" s="113" t="e">
        <f t="shared" si="1"/>
        <v>#REF!</v>
      </c>
      <c r="G11" s="112">
        <v>1865.39</v>
      </c>
      <c r="H11" s="113">
        <f t="shared" ref="H11:H20" si="5">G11/C11</f>
        <v>0.464687404248323</v>
      </c>
      <c r="I11" s="112">
        <v>1532.5</v>
      </c>
      <c r="J11" s="113">
        <f t="shared" ref="J11:J20" si="6">I11/C11</f>
        <v>0.381761158262109</v>
      </c>
    </row>
    <row r="12" ht="25.05" customHeight="1" spans="1:10">
      <c r="A12" s="111">
        <v>9</v>
      </c>
      <c r="B12" s="114" t="s">
        <v>19</v>
      </c>
      <c r="C12" s="112">
        <f>龙潭街道明细表!H148</f>
        <v>2037.1</v>
      </c>
      <c r="D12" s="112" t="e">
        <f>龙潭街道明细表!#REF!</f>
        <v>#REF!</v>
      </c>
      <c r="E12" s="112" t="e">
        <f t="shared" si="4"/>
        <v>#REF!</v>
      </c>
      <c r="F12" s="113" t="e">
        <f t="shared" si="1"/>
        <v>#REF!</v>
      </c>
      <c r="G12" s="112">
        <v>1048.32</v>
      </c>
      <c r="H12" s="113">
        <f t="shared" si="5"/>
        <v>0.514613911933631</v>
      </c>
      <c r="I12" s="112">
        <v>937.72</v>
      </c>
      <c r="J12" s="113">
        <f t="shared" si="6"/>
        <v>0.460321044622257</v>
      </c>
    </row>
    <row r="13" ht="25.05" customHeight="1" spans="1:10">
      <c r="A13" s="111">
        <v>10</v>
      </c>
      <c r="B13" s="114" t="s">
        <v>20</v>
      </c>
      <c r="C13" s="112">
        <f>龙潭街道明细表!H157</f>
        <v>1225.91</v>
      </c>
      <c r="D13" s="112" t="e">
        <f>龙潭街道明细表!#REF!</f>
        <v>#REF!</v>
      </c>
      <c r="E13" s="112" t="e">
        <f t="shared" si="4"/>
        <v>#REF!</v>
      </c>
      <c r="F13" s="113" t="e">
        <f t="shared" si="1"/>
        <v>#REF!</v>
      </c>
      <c r="G13" s="112">
        <v>1106.96</v>
      </c>
      <c r="H13" s="113">
        <f t="shared" si="5"/>
        <v>0.902970038583583</v>
      </c>
      <c r="I13" s="112">
        <v>105.31</v>
      </c>
      <c r="J13" s="113">
        <f t="shared" si="6"/>
        <v>0.0859035328857746</v>
      </c>
    </row>
    <row r="14" ht="25.05" customHeight="1" spans="1:10">
      <c r="A14" s="111">
        <v>11</v>
      </c>
      <c r="B14" s="114" t="s">
        <v>21</v>
      </c>
      <c r="C14" s="112">
        <f>龙潭街道明细表!H172</f>
        <v>2280</v>
      </c>
      <c r="D14" s="112" t="e">
        <f>龙潭街道明细表!#REF!</f>
        <v>#REF!</v>
      </c>
      <c r="E14" s="112" t="e">
        <f t="shared" si="4"/>
        <v>#REF!</v>
      </c>
      <c r="F14" s="113" t="e">
        <f t="shared" si="1"/>
        <v>#REF!</v>
      </c>
      <c r="G14" s="112">
        <v>1076</v>
      </c>
      <c r="H14" s="113">
        <f t="shared" si="5"/>
        <v>0.471929824561404</v>
      </c>
      <c r="I14" s="112">
        <v>1183</v>
      </c>
      <c r="J14" s="113">
        <f t="shared" si="6"/>
        <v>0.518859649122807</v>
      </c>
    </row>
    <row r="15" ht="25.05" customHeight="1" spans="1:10">
      <c r="A15" s="111">
        <v>12</v>
      </c>
      <c r="B15" s="114" t="s">
        <v>22</v>
      </c>
      <c r="C15" s="112">
        <f>龙潭街道明细表!H179</f>
        <v>752.5</v>
      </c>
      <c r="D15" s="112" t="e">
        <f>龙潭街道明细表!#REF!</f>
        <v>#REF!</v>
      </c>
      <c r="E15" s="112" t="e">
        <f t="shared" si="4"/>
        <v>#REF!</v>
      </c>
      <c r="F15" s="113" t="e">
        <f t="shared" si="1"/>
        <v>#REF!</v>
      </c>
      <c r="G15" s="112">
        <v>516</v>
      </c>
      <c r="H15" s="113">
        <f t="shared" si="5"/>
        <v>0.685714285714286</v>
      </c>
      <c r="I15" s="112">
        <v>126</v>
      </c>
      <c r="J15" s="113">
        <f t="shared" si="6"/>
        <v>0.167441860465116</v>
      </c>
    </row>
    <row r="16" ht="25.05" customHeight="1" spans="1:10">
      <c r="A16" s="111">
        <v>13</v>
      </c>
      <c r="B16" s="114" t="s">
        <v>23</v>
      </c>
      <c r="C16" s="112">
        <f>龙潭街道明细表!H217</f>
        <v>1511.75</v>
      </c>
      <c r="D16" s="112" t="e">
        <f>龙潭街道明细表!#REF!</f>
        <v>#REF!</v>
      </c>
      <c r="E16" s="112" t="e">
        <f t="shared" si="4"/>
        <v>#REF!</v>
      </c>
      <c r="F16" s="113" t="e">
        <f t="shared" si="1"/>
        <v>#REF!</v>
      </c>
      <c r="G16" s="112">
        <v>805.43</v>
      </c>
      <c r="H16" s="113">
        <f t="shared" si="5"/>
        <v>0.532779890854969</v>
      </c>
      <c r="I16" s="112">
        <v>564.13</v>
      </c>
      <c r="J16" s="113">
        <f t="shared" si="6"/>
        <v>0.373163552174632</v>
      </c>
    </row>
    <row r="17" ht="25.05" customHeight="1" spans="1:10">
      <c r="A17" s="111">
        <v>14</v>
      </c>
      <c r="B17" s="114" t="s">
        <v>24</v>
      </c>
      <c r="C17" s="112">
        <f>龙潭街道明细表!H225</f>
        <v>622.77</v>
      </c>
      <c r="D17" s="112" t="e">
        <f>龙潭街道明细表!#REF!</f>
        <v>#REF!</v>
      </c>
      <c r="E17" s="112" t="e">
        <f t="shared" si="4"/>
        <v>#REF!</v>
      </c>
      <c r="F17" s="113" t="e">
        <f t="shared" si="1"/>
        <v>#REF!</v>
      </c>
      <c r="G17" s="112">
        <v>310.77</v>
      </c>
      <c r="H17" s="113">
        <f t="shared" si="5"/>
        <v>0.49901247651621</v>
      </c>
      <c r="I17" s="112">
        <v>200</v>
      </c>
      <c r="J17" s="113">
        <f t="shared" si="6"/>
        <v>0.321145848387045</v>
      </c>
    </row>
    <row r="18" ht="25.05" customHeight="1" spans="1:10">
      <c r="A18" s="111">
        <v>15</v>
      </c>
      <c r="B18" s="114" t="s">
        <v>25</v>
      </c>
      <c r="C18" s="112">
        <f>龙潭街道明细表!H227</f>
        <v>52</v>
      </c>
      <c r="D18" s="112" t="e">
        <f>龙潭街道明细表!#REF!</f>
        <v>#REF!</v>
      </c>
      <c r="E18" s="112" t="e">
        <f t="shared" si="4"/>
        <v>#REF!</v>
      </c>
      <c r="F18" s="113" t="e">
        <f t="shared" si="1"/>
        <v>#REF!</v>
      </c>
      <c r="G18" s="112">
        <v>52</v>
      </c>
      <c r="H18" s="113">
        <f t="shared" si="5"/>
        <v>1</v>
      </c>
      <c r="I18" s="112">
        <v>0</v>
      </c>
      <c r="J18" s="113">
        <f t="shared" si="6"/>
        <v>0</v>
      </c>
    </row>
    <row r="19" ht="25.05" customHeight="1" spans="1:10">
      <c r="A19" s="111">
        <v>16</v>
      </c>
      <c r="B19" s="111" t="s">
        <v>26</v>
      </c>
      <c r="C19" s="112">
        <f>龙潭街道明细表!H229</f>
        <v>2100</v>
      </c>
      <c r="D19" s="112" t="e">
        <f>龙潭街道明细表!#REF!</f>
        <v>#REF!</v>
      </c>
      <c r="E19" s="112" t="e">
        <f t="shared" si="4"/>
        <v>#REF!</v>
      </c>
      <c r="F19" s="113" t="e">
        <f t="shared" si="1"/>
        <v>#REF!</v>
      </c>
      <c r="G19" s="112">
        <v>2300</v>
      </c>
      <c r="H19" s="113">
        <f t="shared" si="5"/>
        <v>1.0952380952381</v>
      </c>
      <c r="I19" s="112">
        <v>0</v>
      </c>
      <c r="J19" s="113">
        <f t="shared" si="6"/>
        <v>0</v>
      </c>
    </row>
    <row r="20" ht="25.05" customHeight="1" spans="1:10">
      <c r="A20" s="115" t="s">
        <v>27</v>
      </c>
      <c r="B20" s="116"/>
      <c r="C20" s="117">
        <f>SUM(C4:C19)</f>
        <v>28141.01</v>
      </c>
      <c r="D20" s="117" t="e">
        <f>SUM(D4:D19)</f>
        <v>#REF!</v>
      </c>
      <c r="E20" s="117" t="e">
        <f>SUM(E4:E19)</f>
        <v>#REF!</v>
      </c>
      <c r="F20" s="118" t="e">
        <f t="shared" si="1"/>
        <v>#REF!</v>
      </c>
      <c r="G20" s="117">
        <f>SUM(G4:G19)</f>
        <v>16565.49</v>
      </c>
      <c r="H20" s="118">
        <f t="shared" si="5"/>
        <v>0.588660108503568</v>
      </c>
      <c r="I20" s="117">
        <f>SUM(I4:I19)</f>
        <v>8248.05</v>
      </c>
      <c r="J20" s="118">
        <f t="shared" si="6"/>
        <v>0.293097156072223</v>
      </c>
    </row>
    <row r="22" spans="1:10">
      <c r="D22" s="96"/>
      <c r="E22" s="96"/>
      <c r="F22" s="96"/>
      <c r="G22" s="96"/>
      <c r="H22" s="96"/>
      <c r="I22" s="96"/>
      <c r="J22" s="96"/>
    </row>
  </sheetData>
  <mergeCells count="2">
    <mergeCell ref="A1:J1"/>
    <mergeCell ref="A20:B20"/>
  </mergeCells>
  <pageMargins left="0.7" right="0.7" top="0.75" bottom="0.75" header="0.3" footer="0.3"/>
  <pageSetup paperSize="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32"/>
  <sheetViews>
    <sheetView tabSelected="1" workbookViewId="0">
      <selection activeCell="G10" sqref="G10"/>
    </sheetView>
  </sheetViews>
  <sheetFormatPr defaultColWidth="8.73333333333333" defaultRowHeight="13.5"/>
  <cols>
    <col min="1" max="1" width="5.46666666666667" customWidth="1"/>
    <col min="2" max="2" width="11.4" style="4" customWidth="1"/>
    <col min="3" max="3" width="9.06666666666667" customWidth="1"/>
    <col min="4" max="4" width="10.075" style="6" customWidth="1"/>
    <col min="5" max="5" width="8.89166666666667" customWidth="1"/>
    <col min="6" max="6" width="8.8" style="6" customWidth="1"/>
    <col min="7" max="7" width="8.60833333333333" style="7" customWidth="1"/>
    <col min="8" max="8" width="9.925" style="6" customWidth="1"/>
    <col min="9" max="9" width="10.1666666666667" style="6" customWidth="1"/>
    <col min="10" max="10" width="13.8" style="8" customWidth="1"/>
    <col min="11" max="11" width="11.1333333333333" customWidth="1"/>
    <col min="12" max="12" width="14.275" style="9" customWidth="1"/>
  </cols>
  <sheetData>
    <row r="1" s="1" customFormat="1" ht="18.75" customHeight="1" spans="1:12">
      <c r="A1" s="10" t="s">
        <v>28</v>
      </c>
      <c r="B1" s="10"/>
      <c r="C1" s="10"/>
      <c r="D1" s="10"/>
      <c r="E1" s="10"/>
      <c r="F1" s="10"/>
      <c r="G1" s="11"/>
      <c r="H1" s="10"/>
      <c r="I1" s="10"/>
      <c r="J1" s="12"/>
      <c r="K1" s="10"/>
      <c r="L1" s="13"/>
    </row>
    <row r="2" s="1" customFormat="1" ht="18.75" customHeight="1" spans="1:12">
      <c r="A2" s="14" t="s">
        <v>2</v>
      </c>
      <c r="B2" s="15" t="s">
        <v>29</v>
      </c>
      <c r="C2" s="15" t="s">
        <v>30</v>
      </c>
      <c r="D2" s="15" t="s">
        <v>31</v>
      </c>
      <c r="E2" s="15"/>
      <c r="F2" s="15"/>
      <c r="G2" s="16"/>
      <c r="H2" s="15"/>
      <c r="I2" s="15" t="s">
        <v>32</v>
      </c>
      <c r="J2" s="17" t="s">
        <v>33</v>
      </c>
      <c r="K2" s="15" t="s">
        <v>34</v>
      </c>
      <c r="L2" s="13"/>
    </row>
    <row r="3" s="1" customFormat="1" ht="18.75" customHeight="1" spans="1:12">
      <c r="A3" s="14"/>
      <c r="B3" s="15"/>
      <c r="C3" s="15"/>
      <c r="D3" s="15" t="s">
        <v>35</v>
      </c>
      <c r="E3" s="15" t="s">
        <v>36</v>
      </c>
      <c r="F3" s="15" t="s">
        <v>37</v>
      </c>
      <c r="G3" s="16" t="s">
        <v>38</v>
      </c>
      <c r="H3" s="15" t="s">
        <v>39</v>
      </c>
      <c r="I3" s="15"/>
      <c r="J3" s="17"/>
      <c r="K3" s="15"/>
      <c r="L3" s="13"/>
    </row>
    <row r="4" customHeight="1" spans="1:12">
      <c r="A4" s="18">
        <v>1</v>
      </c>
      <c r="B4" s="18" t="s">
        <v>40</v>
      </c>
      <c r="C4" s="19" t="s">
        <v>11</v>
      </c>
      <c r="D4" s="20">
        <v>460</v>
      </c>
      <c r="E4" s="21"/>
      <c r="F4" s="18"/>
      <c r="G4" s="22"/>
      <c r="H4" s="23">
        <f>D4+E4+F4+G4</f>
        <v>460</v>
      </c>
      <c r="I4" s="24">
        <v>20</v>
      </c>
      <c r="J4" s="25">
        <f t="shared" ref="J4:J15" si="0">H4*I4</f>
        <v>9200</v>
      </c>
      <c r="K4" s="26"/>
    </row>
    <row r="5" spans="1:12">
      <c r="A5" s="18">
        <v>2</v>
      </c>
      <c r="B5" s="18" t="s">
        <v>41</v>
      </c>
      <c r="C5" s="19" t="s">
        <v>11</v>
      </c>
      <c r="D5" s="27">
        <v>475</v>
      </c>
      <c r="E5" s="21"/>
      <c r="F5" s="18"/>
      <c r="G5" s="28"/>
      <c r="H5" s="23">
        <f t="shared" ref="H5:H68" si="1">D5+E5+F5+G5</f>
        <v>475</v>
      </c>
      <c r="I5" s="24">
        <v>20</v>
      </c>
      <c r="J5" s="25">
        <f t="shared" si="0"/>
        <v>9500</v>
      </c>
      <c r="K5" s="26"/>
    </row>
    <row r="6" spans="1:12">
      <c r="A6" s="18">
        <v>3</v>
      </c>
      <c r="B6" s="18" t="s">
        <v>42</v>
      </c>
      <c r="C6" s="19" t="s">
        <v>11</v>
      </c>
      <c r="D6" s="27">
        <v>155</v>
      </c>
      <c r="E6" s="21"/>
      <c r="F6" s="18"/>
      <c r="G6" s="28"/>
      <c r="H6" s="19">
        <f t="shared" si="1"/>
        <v>155</v>
      </c>
      <c r="I6" s="24">
        <v>20</v>
      </c>
      <c r="J6" s="25">
        <f t="shared" si="0"/>
        <v>3100</v>
      </c>
      <c r="K6" s="26"/>
    </row>
    <row r="7" customHeight="1" spans="1:12">
      <c r="A7" s="18">
        <v>4</v>
      </c>
      <c r="B7" s="18" t="s">
        <v>43</v>
      </c>
      <c r="C7" s="19" t="s">
        <v>11</v>
      </c>
      <c r="D7" s="27">
        <v>197</v>
      </c>
      <c r="E7" s="21"/>
      <c r="F7" s="18"/>
      <c r="G7" s="28"/>
      <c r="H7" s="19">
        <f t="shared" si="1"/>
        <v>197</v>
      </c>
      <c r="I7" s="24">
        <v>20</v>
      </c>
      <c r="J7" s="25">
        <f t="shared" si="0"/>
        <v>3940</v>
      </c>
      <c r="K7" s="26"/>
    </row>
    <row r="8" customHeight="1" spans="1:12">
      <c r="A8" s="18">
        <v>5</v>
      </c>
      <c r="B8" s="18" t="s">
        <v>44</v>
      </c>
      <c r="C8" s="19" t="s">
        <v>11</v>
      </c>
      <c r="D8" s="27">
        <v>157</v>
      </c>
      <c r="E8" s="21"/>
      <c r="F8" s="18"/>
      <c r="G8" s="28"/>
      <c r="H8" s="19">
        <f t="shared" si="1"/>
        <v>157</v>
      </c>
      <c r="I8" s="24">
        <v>20</v>
      </c>
      <c r="J8" s="25">
        <f t="shared" si="0"/>
        <v>3140</v>
      </c>
      <c r="K8" s="26"/>
    </row>
    <row r="9" customHeight="1" spans="1:12">
      <c r="A9" s="18">
        <v>6</v>
      </c>
      <c r="B9" s="18" t="s">
        <v>45</v>
      </c>
      <c r="C9" s="19" t="s">
        <v>11</v>
      </c>
      <c r="D9" s="27">
        <v>98</v>
      </c>
      <c r="E9" s="21"/>
      <c r="F9" s="18"/>
      <c r="G9" s="28"/>
      <c r="H9" s="19">
        <f t="shared" si="1"/>
        <v>98</v>
      </c>
      <c r="I9" s="24">
        <v>20</v>
      </c>
      <c r="J9" s="25">
        <f t="shared" si="0"/>
        <v>1960</v>
      </c>
      <c r="K9" s="26"/>
    </row>
    <row r="10" customHeight="1" spans="1:12">
      <c r="A10" s="18">
        <v>7</v>
      </c>
      <c r="B10" s="18" t="s">
        <v>46</v>
      </c>
      <c r="C10" s="19" t="s">
        <v>11</v>
      </c>
      <c r="D10" s="27">
        <v>219</v>
      </c>
      <c r="E10" s="21"/>
      <c r="F10" s="18"/>
      <c r="G10" s="28"/>
      <c r="H10" s="19">
        <f t="shared" si="1"/>
        <v>219</v>
      </c>
      <c r="I10" s="24">
        <v>20</v>
      </c>
      <c r="J10" s="25">
        <f t="shared" si="0"/>
        <v>4380</v>
      </c>
      <c r="K10" s="26"/>
    </row>
    <row r="11" customHeight="1" spans="1:12">
      <c r="A11" s="18">
        <v>8</v>
      </c>
      <c r="B11" s="18" t="s">
        <v>47</v>
      </c>
      <c r="C11" s="19" t="s">
        <v>11</v>
      </c>
      <c r="D11" s="27">
        <v>65</v>
      </c>
      <c r="E11" s="21"/>
      <c r="F11" s="18"/>
      <c r="G11" s="28"/>
      <c r="H11" s="19">
        <f t="shared" si="1"/>
        <v>65</v>
      </c>
      <c r="I11" s="24">
        <v>20</v>
      </c>
      <c r="J11" s="25">
        <f t="shared" si="0"/>
        <v>1300</v>
      </c>
      <c r="K11" s="26"/>
    </row>
    <row r="12" customHeight="1" spans="1:12">
      <c r="A12" s="18">
        <v>9</v>
      </c>
      <c r="B12" s="18" t="s">
        <v>48</v>
      </c>
      <c r="C12" s="19" t="s">
        <v>11</v>
      </c>
      <c r="D12" s="27">
        <v>263</v>
      </c>
      <c r="E12" s="21"/>
      <c r="F12" s="18"/>
      <c r="G12" s="28"/>
      <c r="H12" s="19">
        <f t="shared" si="1"/>
        <v>263</v>
      </c>
      <c r="I12" s="24">
        <v>20</v>
      </c>
      <c r="J12" s="25">
        <f t="shared" si="0"/>
        <v>5260</v>
      </c>
      <c r="K12" s="26"/>
    </row>
    <row r="13" customHeight="1" spans="1:12">
      <c r="A13" s="18">
        <v>10</v>
      </c>
      <c r="B13" s="18" t="s">
        <v>49</v>
      </c>
      <c r="C13" s="19" t="s">
        <v>11</v>
      </c>
      <c r="D13" s="27">
        <v>13</v>
      </c>
      <c r="E13" s="21"/>
      <c r="F13" s="18"/>
      <c r="G13" s="28"/>
      <c r="H13" s="19">
        <f t="shared" si="1"/>
        <v>13</v>
      </c>
      <c r="I13" s="24">
        <v>20</v>
      </c>
      <c r="J13" s="25">
        <f t="shared" si="0"/>
        <v>260</v>
      </c>
      <c r="K13" s="26"/>
    </row>
    <row r="14" customHeight="1" spans="1:12">
      <c r="A14" s="18">
        <v>11</v>
      </c>
      <c r="B14" s="18" t="s">
        <v>50</v>
      </c>
      <c r="C14" s="19" t="s">
        <v>11</v>
      </c>
      <c r="D14" s="27">
        <v>3</v>
      </c>
      <c r="E14" s="21"/>
      <c r="F14" s="18"/>
      <c r="G14" s="28"/>
      <c r="H14" s="19">
        <f t="shared" si="1"/>
        <v>3</v>
      </c>
      <c r="I14" s="24">
        <v>20</v>
      </c>
      <c r="J14" s="25">
        <f t="shared" si="0"/>
        <v>60</v>
      </c>
      <c r="K14" s="26"/>
    </row>
    <row r="15" customHeight="1" spans="1:12">
      <c r="A15" s="18">
        <v>12</v>
      </c>
      <c r="B15" s="18" t="s">
        <v>51</v>
      </c>
      <c r="C15" s="19" t="s">
        <v>11</v>
      </c>
      <c r="D15" s="27">
        <v>2.5</v>
      </c>
      <c r="E15" s="21"/>
      <c r="F15" s="18"/>
      <c r="G15" s="28"/>
      <c r="H15" s="19">
        <f t="shared" si="1"/>
        <v>2.5</v>
      </c>
      <c r="I15" s="24">
        <v>20</v>
      </c>
      <c r="J15" s="25">
        <f t="shared" si="0"/>
        <v>50</v>
      </c>
      <c r="K15" s="26"/>
    </row>
    <row r="16" ht="17" customHeight="1" spans="1:12">
      <c r="A16" s="29" t="s">
        <v>52</v>
      </c>
      <c r="B16" s="29"/>
      <c r="C16" s="29"/>
      <c r="D16" s="30">
        <f>SUM(D4:D15)</f>
        <v>2107.5</v>
      </c>
      <c r="E16" s="30">
        <f>SUM(E4:E15)</f>
        <v>0</v>
      </c>
      <c r="F16" s="30">
        <f>SUM(F4:F15)</f>
        <v>0</v>
      </c>
      <c r="G16" s="31">
        <f>SUM(G4:G15)</f>
        <v>0</v>
      </c>
      <c r="H16" s="30">
        <f t="shared" si="1"/>
        <v>2107.5</v>
      </c>
      <c r="I16" s="32">
        <f>J16/H16</f>
        <v>20</v>
      </c>
      <c r="J16" s="33">
        <f>SUM(J4:J15)</f>
        <v>42150</v>
      </c>
      <c r="K16" s="26"/>
    </row>
    <row r="17" ht="15" customHeight="1" spans="1:11">
      <c r="A17" s="19">
        <v>1</v>
      </c>
      <c r="B17" s="34" t="s">
        <v>48</v>
      </c>
      <c r="C17" s="19" t="s">
        <v>12</v>
      </c>
      <c r="D17" s="35">
        <v>172.5</v>
      </c>
      <c r="E17" s="35"/>
      <c r="F17" s="35"/>
      <c r="G17" s="36"/>
      <c r="H17" s="19">
        <f t="shared" si="1"/>
        <v>172.5</v>
      </c>
      <c r="I17" s="24">
        <v>20</v>
      </c>
      <c r="J17" s="25">
        <f>H17*I17</f>
        <v>3450</v>
      </c>
      <c r="K17" s="26"/>
    </row>
    <row r="18" ht="14" customHeight="1" spans="1:11">
      <c r="A18" s="19">
        <v>2</v>
      </c>
      <c r="B18" s="34" t="s">
        <v>44</v>
      </c>
      <c r="C18" s="19" t="s">
        <v>12</v>
      </c>
      <c r="D18" s="35">
        <v>107</v>
      </c>
      <c r="E18" s="35"/>
      <c r="F18" s="35"/>
      <c r="G18" s="36"/>
      <c r="H18" s="19">
        <f t="shared" si="1"/>
        <v>107</v>
      </c>
      <c r="I18" s="24">
        <v>20</v>
      </c>
      <c r="J18" s="25">
        <f>H18*I18</f>
        <v>2140</v>
      </c>
      <c r="K18" s="26"/>
    </row>
    <row r="19" ht="14" customHeight="1" spans="1:11">
      <c r="A19" s="19">
        <v>3</v>
      </c>
      <c r="B19" s="37" t="s">
        <v>53</v>
      </c>
      <c r="C19" s="19" t="s">
        <v>12</v>
      </c>
      <c r="D19" s="35">
        <v>220</v>
      </c>
      <c r="E19" s="35"/>
      <c r="F19" s="35"/>
      <c r="G19" s="36"/>
      <c r="H19" s="23">
        <f t="shared" si="1"/>
        <v>220</v>
      </c>
      <c r="I19" s="24">
        <v>20</v>
      </c>
      <c r="J19" s="25">
        <f>H19*I19</f>
        <v>4400</v>
      </c>
      <c r="K19" s="26"/>
    </row>
    <row r="20" customHeight="1" spans="1:11">
      <c r="A20" s="19">
        <v>4</v>
      </c>
      <c r="B20" s="37" t="s">
        <v>54</v>
      </c>
      <c r="C20" s="19" t="s">
        <v>12</v>
      </c>
      <c r="D20" s="35">
        <v>90</v>
      </c>
      <c r="E20" s="35"/>
      <c r="F20" s="35"/>
      <c r="G20" s="36"/>
      <c r="H20" s="19">
        <f t="shared" si="1"/>
        <v>90</v>
      </c>
      <c r="I20" s="24">
        <v>20</v>
      </c>
      <c r="J20" s="25">
        <f t="shared" ref="J20:J38" si="2">H20*I20</f>
        <v>1800</v>
      </c>
      <c r="K20" s="26"/>
    </row>
    <row r="21" customHeight="1" spans="1:11">
      <c r="A21" s="19">
        <v>5</v>
      </c>
      <c r="B21" s="37" t="s">
        <v>55</v>
      </c>
      <c r="C21" s="19" t="s">
        <v>12</v>
      </c>
      <c r="D21" s="35">
        <v>160</v>
      </c>
      <c r="E21" s="35"/>
      <c r="F21" s="35"/>
      <c r="G21" s="36"/>
      <c r="H21" s="19">
        <f t="shared" si="1"/>
        <v>160</v>
      </c>
      <c r="I21" s="24">
        <v>20</v>
      </c>
      <c r="J21" s="25">
        <f t="shared" si="2"/>
        <v>3200</v>
      </c>
      <c r="K21" s="26"/>
    </row>
    <row r="22" customHeight="1" spans="1:11">
      <c r="A22" s="19">
        <v>6</v>
      </c>
      <c r="B22" s="37" t="s">
        <v>56</v>
      </c>
      <c r="C22" s="19" t="s">
        <v>12</v>
      </c>
      <c r="D22" s="35">
        <v>205</v>
      </c>
      <c r="E22" s="35"/>
      <c r="F22" s="35"/>
      <c r="G22" s="36"/>
      <c r="H22" s="19">
        <f t="shared" si="1"/>
        <v>205</v>
      </c>
      <c r="I22" s="24">
        <v>20</v>
      </c>
      <c r="J22" s="25">
        <f t="shared" si="2"/>
        <v>4100</v>
      </c>
      <c r="K22" s="26"/>
    </row>
    <row r="23" customHeight="1" spans="1:11">
      <c r="A23" s="19">
        <v>7</v>
      </c>
      <c r="B23" s="37" t="s">
        <v>57</v>
      </c>
      <c r="C23" s="19" t="s">
        <v>12</v>
      </c>
      <c r="D23" s="35">
        <v>105</v>
      </c>
      <c r="E23" s="35"/>
      <c r="F23" s="35"/>
      <c r="G23" s="36"/>
      <c r="H23" s="19">
        <f t="shared" si="1"/>
        <v>105</v>
      </c>
      <c r="I23" s="24">
        <v>20</v>
      </c>
      <c r="J23" s="25">
        <f t="shared" si="2"/>
        <v>2100</v>
      </c>
      <c r="K23" s="26"/>
    </row>
    <row r="24" customHeight="1" spans="1:11">
      <c r="A24" s="19">
        <v>8</v>
      </c>
      <c r="B24" s="37" t="s">
        <v>58</v>
      </c>
      <c r="C24" s="19" t="s">
        <v>12</v>
      </c>
      <c r="D24" s="35">
        <v>113.6</v>
      </c>
      <c r="E24" s="35"/>
      <c r="F24" s="35"/>
      <c r="G24" s="36"/>
      <c r="H24" s="19">
        <f t="shared" si="1"/>
        <v>113.6</v>
      </c>
      <c r="I24" s="24">
        <v>20</v>
      </c>
      <c r="J24" s="25">
        <f t="shared" si="2"/>
        <v>2272</v>
      </c>
      <c r="K24" s="26"/>
    </row>
    <row r="25" customHeight="1" spans="1:11">
      <c r="A25" s="19">
        <v>9</v>
      </c>
      <c r="B25" s="37" t="s">
        <v>59</v>
      </c>
      <c r="C25" s="19" t="s">
        <v>12</v>
      </c>
      <c r="D25" s="35">
        <v>170</v>
      </c>
      <c r="E25" s="35"/>
      <c r="F25" s="35"/>
      <c r="G25" s="36"/>
      <c r="H25" s="19">
        <f t="shared" si="1"/>
        <v>170</v>
      </c>
      <c r="I25" s="24">
        <v>20</v>
      </c>
      <c r="J25" s="25">
        <f t="shared" si="2"/>
        <v>3400</v>
      </c>
      <c r="K25" s="26"/>
    </row>
    <row r="26" customHeight="1" spans="1:11">
      <c r="A26" s="19">
        <v>10</v>
      </c>
      <c r="B26" s="37" t="s">
        <v>60</v>
      </c>
      <c r="C26" s="19" t="s">
        <v>12</v>
      </c>
      <c r="D26" s="35">
        <v>180</v>
      </c>
      <c r="E26" s="35"/>
      <c r="F26" s="35"/>
      <c r="G26" s="36"/>
      <c r="H26" s="19">
        <f t="shared" si="1"/>
        <v>180</v>
      </c>
      <c r="I26" s="24">
        <v>20</v>
      </c>
      <c r="J26" s="25">
        <f t="shared" si="2"/>
        <v>3600</v>
      </c>
      <c r="K26" s="26"/>
    </row>
    <row r="27" customHeight="1" spans="1:11">
      <c r="A27" s="19">
        <v>11</v>
      </c>
      <c r="B27" s="37" t="s">
        <v>61</v>
      </c>
      <c r="C27" s="19" t="s">
        <v>12</v>
      </c>
      <c r="D27" s="19">
        <v>215</v>
      </c>
      <c r="E27" s="19"/>
      <c r="F27" s="19"/>
      <c r="G27" s="36"/>
      <c r="H27" s="23">
        <f t="shared" si="1"/>
        <v>215</v>
      </c>
      <c r="I27" s="24">
        <v>20</v>
      </c>
      <c r="J27" s="25">
        <f t="shared" si="2"/>
        <v>4300</v>
      </c>
      <c r="K27" s="26"/>
    </row>
    <row r="28" customHeight="1" spans="1:11">
      <c r="A28" s="19">
        <v>12</v>
      </c>
      <c r="B28" s="37" t="s">
        <v>62</v>
      </c>
      <c r="C28" s="19" t="s">
        <v>12</v>
      </c>
      <c r="D28" s="38">
        <v>2.4</v>
      </c>
      <c r="E28" s="19"/>
      <c r="F28" s="38">
        <v>0.77</v>
      </c>
      <c r="G28" s="36"/>
      <c r="H28" s="19">
        <f t="shared" si="1"/>
        <v>3.17</v>
      </c>
      <c r="I28" s="24">
        <v>20</v>
      </c>
      <c r="J28" s="25">
        <f t="shared" si="2"/>
        <v>63.4</v>
      </c>
      <c r="K28" s="26"/>
    </row>
    <row r="29" customHeight="1" spans="1:11">
      <c r="A29" s="19">
        <v>13</v>
      </c>
      <c r="B29" s="37" t="s">
        <v>63</v>
      </c>
      <c r="C29" s="19" t="s">
        <v>12</v>
      </c>
      <c r="D29" s="38">
        <v>2.4</v>
      </c>
      <c r="E29" s="19"/>
      <c r="F29" s="38">
        <v>6.9</v>
      </c>
      <c r="G29" s="36"/>
      <c r="H29" s="19">
        <f t="shared" si="1"/>
        <v>9.3</v>
      </c>
      <c r="I29" s="24">
        <v>20</v>
      </c>
      <c r="J29" s="25">
        <f t="shared" si="2"/>
        <v>186</v>
      </c>
      <c r="K29" s="26"/>
    </row>
    <row r="30" ht="16" customHeight="1" spans="1:11">
      <c r="A30" s="19">
        <v>14</v>
      </c>
      <c r="B30" s="37" t="s">
        <v>64</v>
      </c>
      <c r="C30" s="19" t="s">
        <v>12</v>
      </c>
      <c r="D30" s="38">
        <v>1</v>
      </c>
      <c r="E30" s="19"/>
      <c r="F30" s="38">
        <v>2.57</v>
      </c>
      <c r="G30" s="36"/>
      <c r="H30" s="19">
        <f t="shared" si="1"/>
        <v>3.57</v>
      </c>
      <c r="I30" s="24">
        <v>20</v>
      </c>
      <c r="J30" s="25">
        <f t="shared" si="2"/>
        <v>71.4</v>
      </c>
      <c r="K30" s="26"/>
    </row>
    <row r="31" customHeight="1" spans="1:11">
      <c r="A31" s="19">
        <v>15</v>
      </c>
      <c r="B31" s="37" t="s">
        <v>65</v>
      </c>
      <c r="C31" s="19" t="s">
        <v>12</v>
      </c>
      <c r="D31" s="38">
        <v>2.55</v>
      </c>
      <c r="E31" s="19"/>
      <c r="F31" s="38">
        <v>0.3</v>
      </c>
      <c r="G31" s="36"/>
      <c r="H31" s="19">
        <f t="shared" si="1"/>
        <v>2.85</v>
      </c>
      <c r="I31" s="24">
        <v>20</v>
      </c>
      <c r="J31" s="25">
        <f t="shared" si="2"/>
        <v>57</v>
      </c>
      <c r="K31" s="26"/>
    </row>
    <row r="32" customHeight="1" spans="1:11">
      <c r="A32" s="19">
        <v>16</v>
      </c>
      <c r="B32" s="37" t="s">
        <v>66</v>
      </c>
      <c r="C32" s="19" t="s">
        <v>12</v>
      </c>
      <c r="D32" s="38">
        <v>1.5</v>
      </c>
      <c r="E32" s="19"/>
      <c r="F32" s="38">
        <v>0.83</v>
      </c>
      <c r="G32" s="36"/>
      <c r="H32" s="19">
        <f t="shared" si="1"/>
        <v>2.33</v>
      </c>
      <c r="I32" s="24">
        <v>20</v>
      </c>
      <c r="J32" s="25">
        <f t="shared" si="2"/>
        <v>46.6</v>
      </c>
      <c r="K32" s="26"/>
    </row>
    <row r="33" customHeight="1" spans="1:11">
      <c r="A33" s="19">
        <v>17</v>
      </c>
      <c r="B33" s="37" t="s">
        <v>67</v>
      </c>
      <c r="C33" s="19" t="s">
        <v>12</v>
      </c>
      <c r="D33" s="19">
        <v>5</v>
      </c>
      <c r="E33" s="19"/>
      <c r="F33" s="19"/>
      <c r="G33" s="36"/>
      <c r="H33" s="19">
        <f t="shared" si="1"/>
        <v>5</v>
      </c>
      <c r="I33" s="24">
        <v>20</v>
      </c>
      <c r="J33" s="25">
        <f t="shared" si="2"/>
        <v>100</v>
      </c>
      <c r="K33" s="26"/>
    </row>
    <row r="34" customHeight="1" spans="1:11">
      <c r="A34" s="19">
        <v>18</v>
      </c>
      <c r="B34" s="37" t="s">
        <v>45</v>
      </c>
      <c r="C34" s="19" t="s">
        <v>12</v>
      </c>
      <c r="D34" s="35">
        <v>23.5</v>
      </c>
      <c r="E34" s="35"/>
      <c r="F34" s="35"/>
      <c r="G34" s="36"/>
      <c r="H34" s="19">
        <f t="shared" si="1"/>
        <v>23.5</v>
      </c>
      <c r="I34" s="24">
        <v>20</v>
      </c>
      <c r="J34" s="25">
        <f t="shared" si="2"/>
        <v>470</v>
      </c>
      <c r="K34" s="26"/>
    </row>
    <row r="35" customHeight="1" spans="1:11">
      <c r="A35" s="19">
        <v>19</v>
      </c>
      <c r="B35" s="37" t="s">
        <v>68</v>
      </c>
      <c r="C35" s="19" t="s">
        <v>12</v>
      </c>
      <c r="D35" s="35">
        <v>50</v>
      </c>
      <c r="E35" s="35"/>
      <c r="F35" s="35"/>
      <c r="G35" s="36"/>
      <c r="H35" s="19">
        <f t="shared" si="1"/>
        <v>50</v>
      </c>
      <c r="I35" s="24">
        <v>20</v>
      </c>
      <c r="J35" s="25">
        <f t="shared" si="2"/>
        <v>1000</v>
      </c>
      <c r="K35" s="26"/>
    </row>
    <row r="36" customHeight="1" spans="1:11">
      <c r="A36" s="19">
        <v>20</v>
      </c>
      <c r="B36" s="37" t="s">
        <v>69</v>
      </c>
      <c r="C36" s="19" t="s">
        <v>12</v>
      </c>
      <c r="D36" s="35">
        <v>14</v>
      </c>
      <c r="E36" s="35"/>
      <c r="F36" s="35"/>
      <c r="G36" s="36"/>
      <c r="H36" s="19">
        <f t="shared" si="1"/>
        <v>14</v>
      </c>
      <c r="I36" s="24">
        <v>20</v>
      </c>
      <c r="J36" s="25">
        <f t="shared" si="2"/>
        <v>280</v>
      </c>
      <c r="K36" s="26"/>
    </row>
    <row r="37" customHeight="1" spans="1:11">
      <c r="A37" s="19">
        <v>21</v>
      </c>
      <c r="B37" s="37" t="s">
        <v>70</v>
      </c>
      <c r="C37" s="19" t="s">
        <v>12</v>
      </c>
      <c r="D37" s="35">
        <v>1.8</v>
      </c>
      <c r="E37" s="35"/>
      <c r="F37" s="35">
        <v>3</v>
      </c>
      <c r="G37" s="36"/>
      <c r="H37" s="19">
        <f t="shared" si="1"/>
        <v>4.8</v>
      </c>
      <c r="I37" s="24">
        <v>20</v>
      </c>
      <c r="J37" s="25">
        <f t="shared" si="2"/>
        <v>96</v>
      </c>
      <c r="K37" s="26"/>
    </row>
    <row r="38" customHeight="1" spans="1:11">
      <c r="A38" s="19">
        <v>22</v>
      </c>
      <c r="B38" s="37" t="s">
        <v>71</v>
      </c>
      <c r="C38" s="19" t="s">
        <v>12</v>
      </c>
      <c r="D38" s="35"/>
      <c r="E38" s="35"/>
      <c r="F38" s="35">
        <v>2.65</v>
      </c>
      <c r="G38" s="36"/>
      <c r="H38" s="19">
        <f t="shared" si="1"/>
        <v>2.65</v>
      </c>
      <c r="I38" s="24">
        <v>20</v>
      </c>
      <c r="J38" s="25">
        <f t="shared" si="2"/>
        <v>53</v>
      </c>
      <c r="K38" s="26"/>
    </row>
    <row r="39" customHeight="1" spans="1:11">
      <c r="A39" s="29" t="s">
        <v>52</v>
      </c>
      <c r="B39" s="29"/>
      <c r="C39" s="29"/>
      <c r="D39" s="39">
        <f>SUM(D17:D38)</f>
        <v>1842.25</v>
      </c>
      <c r="E39" s="39">
        <f>SUM(E17:E38)</f>
        <v>0</v>
      </c>
      <c r="F39" s="39">
        <f>SUM(F17:F38)</f>
        <v>17.02</v>
      </c>
      <c r="G39" s="39">
        <f>SUM(G17:G38)</f>
        <v>0</v>
      </c>
      <c r="H39" s="39">
        <f>SUM(H17:H38)</f>
        <v>1859.27</v>
      </c>
      <c r="I39" s="24">
        <f>J39/H39</f>
        <v>20</v>
      </c>
      <c r="J39" s="40">
        <f>SUM(J17:J38)</f>
        <v>37185.4</v>
      </c>
      <c r="K39" s="26"/>
    </row>
    <row r="40" ht="18" customHeight="1" spans="1:11">
      <c r="A40" s="41">
        <v>1</v>
      </c>
      <c r="B40" s="37" t="s">
        <v>72</v>
      </c>
      <c r="C40" s="23" t="s">
        <v>13</v>
      </c>
      <c r="D40" s="42">
        <f>82.9-44.7</f>
        <v>38.2</v>
      </c>
      <c r="E40" s="23">
        <v>0</v>
      </c>
      <c r="F40" s="23"/>
      <c r="G40" s="43"/>
      <c r="H40" s="23">
        <f>D40+E40+F40+G40</f>
        <v>38.2</v>
      </c>
      <c r="I40" s="32">
        <v>20</v>
      </c>
      <c r="J40" s="44">
        <f>H40*I40</f>
        <v>764</v>
      </c>
      <c r="K40" s="45"/>
    </row>
    <row r="41" spans="1:11">
      <c r="A41" s="41">
        <v>2</v>
      </c>
      <c r="B41" s="37" t="s">
        <v>73</v>
      </c>
      <c r="C41" s="23" t="s">
        <v>13</v>
      </c>
      <c r="D41" s="46">
        <v>4.32</v>
      </c>
      <c r="E41" s="32"/>
      <c r="F41" s="23"/>
      <c r="G41" s="43"/>
      <c r="H41" s="23">
        <f t="shared" si="1"/>
        <v>4.32</v>
      </c>
      <c r="I41" s="32">
        <v>20</v>
      </c>
      <c r="J41" s="44">
        <f t="shared" ref="J41:J104" si="3">H41*I41</f>
        <v>86.4</v>
      </c>
      <c r="K41" s="45"/>
    </row>
    <row r="42" customHeight="1" spans="1:11">
      <c r="A42" s="41">
        <v>3</v>
      </c>
      <c r="B42" s="37" t="s">
        <v>74</v>
      </c>
      <c r="C42" s="23" t="s">
        <v>13</v>
      </c>
      <c r="D42" s="46">
        <v>5.01</v>
      </c>
      <c r="E42" s="32"/>
      <c r="F42" s="23"/>
      <c r="G42" s="43"/>
      <c r="H42" s="23">
        <f t="shared" si="1"/>
        <v>5.01</v>
      </c>
      <c r="I42" s="32">
        <v>20</v>
      </c>
      <c r="J42" s="44">
        <f t="shared" si="3"/>
        <v>100.2</v>
      </c>
      <c r="K42" s="45"/>
    </row>
    <row r="43" customHeight="1" spans="1:11">
      <c r="A43" s="41">
        <v>4</v>
      </c>
      <c r="B43" s="37" t="s">
        <v>75</v>
      </c>
      <c r="C43" s="23" t="s">
        <v>13</v>
      </c>
      <c r="D43" s="46">
        <v>11.44</v>
      </c>
      <c r="E43" s="32"/>
      <c r="F43" s="23"/>
      <c r="G43" s="43"/>
      <c r="H43" s="23">
        <f t="shared" si="1"/>
        <v>11.44</v>
      </c>
      <c r="I43" s="32">
        <v>20</v>
      </c>
      <c r="J43" s="44">
        <f t="shared" si="3"/>
        <v>228.8</v>
      </c>
      <c r="K43" s="45"/>
    </row>
    <row r="44" customHeight="1" spans="1:11">
      <c r="A44" s="41">
        <v>5</v>
      </c>
      <c r="B44" s="37" t="s">
        <v>76</v>
      </c>
      <c r="C44" s="23" t="s">
        <v>13</v>
      </c>
      <c r="D44" s="46">
        <v>2.06</v>
      </c>
      <c r="E44" s="32"/>
      <c r="F44" s="23"/>
      <c r="G44" s="43"/>
      <c r="H44" s="23">
        <f t="shared" si="1"/>
        <v>2.06</v>
      </c>
      <c r="I44" s="32">
        <v>20</v>
      </c>
      <c r="J44" s="44">
        <f t="shared" si="3"/>
        <v>41.2</v>
      </c>
      <c r="K44" s="45"/>
    </row>
    <row r="45" customHeight="1" spans="1:11">
      <c r="A45" s="41">
        <v>6</v>
      </c>
      <c r="B45" s="37" t="s">
        <v>77</v>
      </c>
      <c r="C45" s="23" t="s">
        <v>13</v>
      </c>
      <c r="D45" s="47">
        <v>14.17</v>
      </c>
      <c r="E45" s="32"/>
      <c r="F45" s="23"/>
      <c r="G45" s="43"/>
      <c r="H45" s="23">
        <f t="shared" si="1"/>
        <v>14.17</v>
      </c>
      <c r="I45" s="32">
        <v>20</v>
      </c>
      <c r="J45" s="44">
        <f t="shared" si="3"/>
        <v>283.4</v>
      </c>
      <c r="K45" s="45"/>
    </row>
    <row r="46" customHeight="1" spans="1:11">
      <c r="A46" s="41">
        <v>7</v>
      </c>
      <c r="B46" s="37" t="s">
        <v>78</v>
      </c>
      <c r="C46" s="23" t="s">
        <v>13</v>
      </c>
      <c r="D46" s="47">
        <v>1</v>
      </c>
      <c r="E46" s="32"/>
      <c r="F46" s="23"/>
      <c r="G46" s="43"/>
      <c r="H46" s="23">
        <f t="shared" si="1"/>
        <v>1</v>
      </c>
      <c r="I46" s="32">
        <v>20</v>
      </c>
      <c r="J46" s="44">
        <f t="shared" si="3"/>
        <v>20</v>
      </c>
      <c r="K46" s="45"/>
    </row>
    <row r="47" customHeight="1" spans="1:11">
      <c r="A47" s="41">
        <v>8</v>
      </c>
      <c r="B47" s="37" t="s">
        <v>79</v>
      </c>
      <c r="C47" s="23" t="s">
        <v>13</v>
      </c>
      <c r="D47" s="47">
        <v>20</v>
      </c>
      <c r="E47" s="32"/>
      <c r="F47" s="23"/>
      <c r="G47" s="43"/>
      <c r="H47" s="23">
        <f t="shared" si="1"/>
        <v>20</v>
      </c>
      <c r="I47" s="32">
        <v>20</v>
      </c>
      <c r="J47" s="44">
        <f t="shared" si="3"/>
        <v>400</v>
      </c>
      <c r="K47" s="45"/>
    </row>
    <row r="48" customHeight="1" spans="1:11">
      <c r="A48" s="41">
        <v>9</v>
      </c>
      <c r="B48" s="37" t="s">
        <v>80</v>
      </c>
      <c r="C48" s="23" t="s">
        <v>13</v>
      </c>
      <c r="D48" s="47">
        <f>991.34-51.5</f>
        <v>939.84</v>
      </c>
      <c r="E48" s="23">
        <v>0</v>
      </c>
      <c r="F48" s="23"/>
      <c r="G48" s="43"/>
      <c r="H48" s="23">
        <f t="shared" si="1"/>
        <v>939.84</v>
      </c>
      <c r="I48" s="32">
        <v>20</v>
      </c>
      <c r="J48" s="44">
        <f t="shared" si="3"/>
        <v>18796.8</v>
      </c>
      <c r="K48" s="45"/>
    </row>
    <row r="49" customHeight="1" spans="1:11">
      <c r="A49" s="41">
        <v>10</v>
      </c>
      <c r="B49" s="37" t="s">
        <v>81</v>
      </c>
      <c r="C49" s="23" t="s">
        <v>13</v>
      </c>
      <c r="D49" s="47">
        <v>366.53</v>
      </c>
      <c r="E49" s="32"/>
      <c r="F49" s="23"/>
      <c r="G49" s="43"/>
      <c r="H49" s="23">
        <f t="shared" si="1"/>
        <v>366.53</v>
      </c>
      <c r="I49" s="32">
        <v>20</v>
      </c>
      <c r="J49" s="44">
        <f t="shared" si="3"/>
        <v>7330.6</v>
      </c>
      <c r="K49" s="45"/>
    </row>
    <row r="50" ht="14" customHeight="1" spans="1:11">
      <c r="A50" s="41">
        <v>11</v>
      </c>
      <c r="B50" s="37" t="s">
        <v>82</v>
      </c>
      <c r="C50" s="23" t="s">
        <v>13</v>
      </c>
      <c r="D50" s="47">
        <v>92.5</v>
      </c>
      <c r="E50" s="32"/>
      <c r="F50" s="23"/>
      <c r="G50" s="43"/>
      <c r="H50" s="23">
        <f t="shared" si="1"/>
        <v>92.5</v>
      </c>
      <c r="I50" s="32">
        <v>20</v>
      </c>
      <c r="J50" s="44">
        <f t="shared" si="3"/>
        <v>1850</v>
      </c>
      <c r="K50" s="45"/>
    </row>
    <row r="51" spans="1:11">
      <c r="A51" s="41">
        <v>12</v>
      </c>
      <c r="B51" s="37" t="s">
        <v>83</v>
      </c>
      <c r="C51" s="23" t="s">
        <v>13</v>
      </c>
      <c r="D51" s="47">
        <v>28.66</v>
      </c>
      <c r="E51" s="32"/>
      <c r="F51" s="23"/>
      <c r="G51" s="43"/>
      <c r="H51" s="23">
        <f t="shared" si="1"/>
        <v>28.66</v>
      </c>
      <c r="I51" s="32">
        <v>20</v>
      </c>
      <c r="J51" s="44">
        <f t="shared" si="3"/>
        <v>573.2</v>
      </c>
      <c r="K51" s="45"/>
    </row>
    <row r="52" customHeight="1" spans="1:11">
      <c r="A52" s="41">
        <v>13</v>
      </c>
      <c r="B52" s="37" t="s">
        <v>84</v>
      </c>
      <c r="C52" s="23" t="s">
        <v>13</v>
      </c>
      <c r="D52" s="47">
        <v>5.67</v>
      </c>
      <c r="E52" s="32"/>
      <c r="F52" s="23"/>
      <c r="G52" s="43"/>
      <c r="H52" s="23">
        <f t="shared" si="1"/>
        <v>5.67</v>
      </c>
      <c r="I52" s="32">
        <v>20</v>
      </c>
      <c r="J52" s="44">
        <f t="shared" si="3"/>
        <v>113.4</v>
      </c>
      <c r="K52" s="45"/>
    </row>
    <row r="53" customHeight="1" spans="1:11">
      <c r="A53" s="41">
        <v>14</v>
      </c>
      <c r="B53" s="37" t="s">
        <v>85</v>
      </c>
      <c r="C53" s="23" t="s">
        <v>13</v>
      </c>
      <c r="D53" s="47">
        <v>43.8</v>
      </c>
      <c r="E53" s="32"/>
      <c r="F53" s="23"/>
      <c r="G53" s="43"/>
      <c r="H53" s="23">
        <f t="shared" si="1"/>
        <v>43.8</v>
      </c>
      <c r="I53" s="32">
        <v>20</v>
      </c>
      <c r="J53" s="44">
        <f t="shared" si="3"/>
        <v>876</v>
      </c>
      <c r="K53" s="45"/>
    </row>
    <row r="54" customHeight="1" spans="1:11">
      <c r="A54" s="41">
        <v>15</v>
      </c>
      <c r="B54" s="37" t="s">
        <v>86</v>
      </c>
      <c r="C54" s="23" t="s">
        <v>13</v>
      </c>
      <c r="D54" s="47">
        <v>26.74</v>
      </c>
      <c r="E54" s="32"/>
      <c r="F54" s="23"/>
      <c r="G54" s="43"/>
      <c r="H54" s="23">
        <f t="shared" si="1"/>
        <v>26.74</v>
      </c>
      <c r="I54" s="32">
        <v>20</v>
      </c>
      <c r="J54" s="44">
        <f t="shared" si="3"/>
        <v>534.8</v>
      </c>
      <c r="K54" s="45"/>
    </row>
    <row r="55" customHeight="1" spans="1:11">
      <c r="A55" s="41">
        <v>16</v>
      </c>
      <c r="B55" s="37" t="s">
        <v>87</v>
      </c>
      <c r="C55" s="23" t="s">
        <v>13</v>
      </c>
      <c r="D55" s="47">
        <v>21.77</v>
      </c>
      <c r="E55" s="32"/>
      <c r="F55" s="23"/>
      <c r="G55" s="43"/>
      <c r="H55" s="23">
        <f t="shared" si="1"/>
        <v>21.77</v>
      </c>
      <c r="I55" s="32">
        <v>20</v>
      </c>
      <c r="J55" s="44">
        <f t="shared" si="3"/>
        <v>435.4</v>
      </c>
      <c r="K55" s="45"/>
    </row>
    <row r="56" customHeight="1" spans="1:11">
      <c r="A56" s="41">
        <v>17</v>
      </c>
      <c r="B56" s="37" t="s">
        <v>88</v>
      </c>
      <c r="C56" s="23" t="s">
        <v>13</v>
      </c>
      <c r="D56" s="47">
        <v>130</v>
      </c>
      <c r="E56" s="32"/>
      <c r="F56" s="23"/>
      <c r="G56" s="43"/>
      <c r="H56" s="23">
        <f t="shared" si="1"/>
        <v>130</v>
      </c>
      <c r="I56" s="32">
        <v>20</v>
      </c>
      <c r="J56" s="44">
        <f t="shared" si="3"/>
        <v>2600</v>
      </c>
      <c r="K56" s="45"/>
    </row>
    <row r="57" customHeight="1" spans="1:11">
      <c r="A57" s="41">
        <v>18</v>
      </c>
      <c r="B57" s="37" t="s">
        <v>89</v>
      </c>
      <c r="C57" s="23" t="s">
        <v>13</v>
      </c>
      <c r="D57" s="47"/>
      <c r="E57" s="47">
        <v>0</v>
      </c>
      <c r="F57" s="23"/>
      <c r="G57" s="43"/>
      <c r="H57" s="23">
        <f t="shared" si="1"/>
        <v>0</v>
      </c>
      <c r="I57" s="32">
        <v>20</v>
      </c>
      <c r="J57" s="44">
        <f t="shared" si="3"/>
        <v>0</v>
      </c>
      <c r="K57" s="45"/>
    </row>
    <row r="58" customHeight="1" spans="1:11">
      <c r="A58" s="41">
        <v>19</v>
      </c>
      <c r="B58" s="37" t="s">
        <v>90</v>
      </c>
      <c r="C58" s="23" t="s">
        <v>13</v>
      </c>
      <c r="D58" s="47"/>
      <c r="E58" s="47">
        <v>0</v>
      </c>
      <c r="F58" s="23"/>
      <c r="G58" s="43"/>
      <c r="H58" s="23">
        <f t="shared" si="1"/>
        <v>0</v>
      </c>
      <c r="I58" s="32">
        <v>20</v>
      </c>
      <c r="J58" s="44">
        <f t="shared" si="3"/>
        <v>0</v>
      </c>
      <c r="K58" s="45"/>
    </row>
    <row r="59" customHeight="1" spans="1:11">
      <c r="A59" s="41">
        <v>20</v>
      </c>
      <c r="B59" s="37" t="s">
        <v>91</v>
      </c>
      <c r="C59" s="23" t="s">
        <v>13</v>
      </c>
      <c r="D59" s="48"/>
      <c r="E59" s="47">
        <v>0</v>
      </c>
      <c r="F59" s="23"/>
      <c r="G59" s="43"/>
      <c r="H59" s="19">
        <f t="shared" si="1"/>
        <v>0</v>
      </c>
      <c r="I59" s="32">
        <v>20</v>
      </c>
      <c r="J59" s="44">
        <f t="shared" si="3"/>
        <v>0</v>
      </c>
      <c r="K59" s="45"/>
    </row>
    <row r="60" customHeight="1" spans="1:11">
      <c r="A60" s="29" t="s">
        <v>52</v>
      </c>
      <c r="B60" s="29"/>
      <c r="C60" s="29"/>
      <c r="D60" s="49">
        <f>SUM(D40:D59)</f>
        <v>1751.71</v>
      </c>
      <c r="E60" s="49">
        <f>SUM(E40:E59)</f>
        <v>0</v>
      </c>
      <c r="F60" s="49">
        <f>SUM(F40:F59)</f>
        <v>0</v>
      </c>
      <c r="G60" s="49">
        <f>SUM(G40:G59)</f>
        <v>0</v>
      </c>
      <c r="H60" s="50">
        <f>SUM(H40:H59)</f>
        <v>1751.71</v>
      </c>
      <c r="I60" s="24">
        <f>J60/H60</f>
        <v>20</v>
      </c>
      <c r="J60" s="51">
        <f>SUM(J40:J59)</f>
        <v>35034.2</v>
      </c>
      <c r="K60" s="26"/>
    </row>
    <row r="61" spans="1:11">
      <c r="A61" s="52">
        <v>1</v>
      </c>
      <c r="B61" s="18" t="s">
        <v>92</v>
      </c>
      <c r="C61" s="52" t="s">
        <v>14</v>
      </c>
      <c r="D61" s="20">
        <v>95</v>
      </c>
      <c r="E61" s="21"/>
      <c r="F61" s="18"/>
      <c r="G61" s="28"/>
      <c r="H61" s="19">
        <f t="shared" si="1"/>
        <v>95</v>
      </c>
      <c r="I61" s="53">
        <v>20</v>
      </c>
      <c r="J61" s="54">
        <f>H61*I61</f>
        <v>1900</v>
      </c>
      <c r="K61" s="55"/>
    </row>
    <row r="62" customHeight="1" spans="1:11">
      <c r="A62" s="52">
        <v>2</v>
      </c>
      <c r="B62" s="18" t="s">
        <v>93</v>
      </c>
      <c r="C62" s="52" t="s">
        <v>14</v>
      </c>
      <c r="D62" s="20">
        <v>90</v>
      </c>
      <c r="E62" s="21"/>
      <c r="F62" s="18"/>
      <c r="G62" s="28"/>
      <c r="H62" s="19">
        <f t="shared" si="1"/>
        <v>90</v>
      </c>
      <c r="I62" s="53">
        <v>20</v>
      </c>
      <c r="J62" s="54">
        <f t="shared" ref="J62:J98" si="4">H62*I62</f>
        <v>1800</v>
      </c>
      <c r="K62" s="55"/>
    </row>
    <row r="63" customHeight="1" spans="1:11">
      <c r="A63" s="52">
        <v>3</v>
      </c>
      <c r="B63" s="18" t="s">
        <v>94</v>
      </c>
      <c r="C63" s="52" t="s">
        <v>14</v>
      </c>
      <c r="D63" s="20">
        <v>93</v>
      </c>
      <c r="E63" s="21"/>
      <c r="F63" s="18"/>
      <c r="G63" s="28"/>
      <c r="H63" s="19">
        <f t="shared" si="1"/>
        <v>93</v>
      </c>
      <c r="I63" s="53">
        <v>20</v>
      </c>
      <c r="J63" s="54">
        <f t="shared" si="4"/>
        <v>1860</v>
      </c>
      <c r="K63" s="55"/>
    </row>
    <row r="64" ht="12" customHeight="1" spans="1:11">
      <c r="A64" s="52">
        <v>4</v>
      </c>
      <c r="B64" s="18" t="s">
        <v>95</v>
      </c>
      <c r="C64" s="52" t="s">
        <v>14</v>
      </c>
      <c r="D64" s="20">
        <v>1039.88</v>
      </c>
      <c r="E64" s="21"/>
      <c r="F64" s="18"/>
      <c r="G64" s="28"/>
      <c r="H64" s="23">
        <f t="shared" si="1"/>
        <v>1039.88</v>
      </c>
      <c r="I64" s="53">
        <v>20</v>
      </c>
      <c r="J64" s="54">
        <f t="shared" si="4"/>
        <v>20797.6</v>
      </c>
      <c r="K64" s="55"/>
    </row>
    <row r="65" spans="1:12">
      <c r="A65" s="52">
        <v>5</v>
      </c>
      <c r="B65" s="18" t="s">
        <v>96</v>
      </c>
      <c r="C65" s="52" t="s">
        <v>14</v>
      </c>
      <c r="D65" s="20">
        <v>133</v>
      </c>
      <c r="E65" s="21"/>
      <c r="F65" s="18"/>
      <c r="G65" s="28"/>
      <c r="H65" s="19">
        <f t="shared" si="1"/>
        <v>133</v>
      </c>
      <c r="I65" s="53">
        <v>20</v>
      </c>
      <c r="J65" s="54">
        <f t="shared" si="4"/>
        <v>2660</v>
      </c>
      <c r="K65" s="55"/>
    </row>
    <row r="66" spans="1:12">
      <c r="A66" s="52">
        <v>6</v>
      </c>
      <c r="B66" s="18" t="s">
        <v>97</v>
      </c>
      <c r="C66" s="52" t="s">
        <v>14</v>
      </c>
      <c r="D66" s="20">
        <v>136</v>
      </c>
      <c r="E66" s="21"/>
      <c r="F66" s="18"/>
      <c r="G66" s="28"/>
      <c r="H66" s="19">
        <f t="shared" si="1"/>
        <v>136</v>
      </c>
      <c r="I66" s="53">
        <v>20</v>
      </c>
      <c r="J66" s="54">
        <f t="shared" si="4"/>
        <v>2720</v>
      </c>
      <c r="K66" s="55"/>
    </row>
    <row r="67" customHeight="1" spans="1:12">
      <c r="A67" s="52">
        <v>7</v>
      </c>
      <c r="B67" s="18" t="s">
        <v>82</v>
      </c>
      <c r="C67" s="52" t="s">
        <v>14</v>
      </c>
      <c r="D67" s="20">
        <v>880</v>
      </c>
      <c r="E67" s="21"/>
      <c r="F67" s="18"/>
      <c r="G67" s="28"/>
      <c r="H67" s="23">
        <f t="shared" si="1"/>
        <v>880</v>
      </c>
      <c r="I67" s="53">
        <v>20</v>
      </c>
      <c r="J67" s="54">
        <f t="shared" si="4"/>
        <v>17600</v>
      </c>
      <c r="K67" s="55"/>
    </row>
    <row r="68" customHeight="1" spans="1:12">
      <c r="A68" s="52">
        <v>8</v>
      </c>
      <c r="B68" s="18" t="s">
        <v>86</v>
      </c>
      <c r="C68" s="52" t="s">
        <v>14</v>
      </c>
      <c r="D68" s="20">
        <v>151</v>
      </c>
      <c r="E68" s="21"/>
      <c r="F68" s="18"/>
      <c r="G68" s="28"/>
      <c r="H68" s="19">
        <f t="shared" si="1"/>
        <v>151</v>
      </c>
      <c r="I68" s="53">
        <v>20</v>
      </c>
      <c r="J68" s="54">
        <f t="shared" si="4"/>
        <v>3020</v>
      </c>
      <c r="K68" s="55"/>
    </row>
    <row r="69" s="2" customFormat="1" ht="13" customHeight="1" spans="1:12">
      <c r="A69" s="56">
        <v>9</v>
      </c>
      <c r="B69" s="57" t="s">
        <v>98</v>
      </c>
      <c r="C69" s="52" t="s">
        <v>14</v>
      </c>
      <c r="D69" s="58">
        <v>60</v>
      </c>
      <c r="E69" s="59"/>
      <c r="F69" s="57"/>
      <c r="G69" s="60"/>
      <c r="H69" s="19">
        <f t="shared" ref="H69:H132" si="5">D69+E69+F69+G69</f>
        <v>60</v>
      </c>
      <c r="I69" s="61">
        <v>20</v>
      </c>
      <c r="J69" s="62">
        <f t="shared" si="4"/>
        <v>1200</v>
      </c>
      <c r="K69" s="63"/>
      <c r="L69" s="64"/>
    </row>
    <row r="70" customHeight="1" spans="1:12">
      <c r="A70" s="52">
        <v>10</v>
      </c>
      <c r="B70" s="18" t="s">
        <v>99</v>
      </c>
      <c r="C70" s="52" t="s">
        <v>14</v>
      </c>
      <c r="D70" s="20">
        <v>27</v>
      </c>
      <c r="E70" s="21"/>
      <c r="F70" s="18"/>
      <c r="G70" s="28"/>
      <c r="H70" s="19">
        <f t="shared" si="5"/>
        <v>27</v>
      </c>
      <c r="I70" s="53">
        <v>20</v>
      </c>
      <c r="J70" s="54">
        <f t="shared" si="4"/>
        <v>540</v>
      </c>
      <c r="K70" s="55"/>
    </row>
    <row r="71" customHeight="1" spans="1:12">
      <c r="A71" s="52">
        <v>11</v>
      </c>
      <c r="B71" s="18" t="s">
        <v>100</v>
      </c>
      <c r="C71" s="52" t="s">
        <v>14</v>
      </c>
      <c r="D71" s="20">
        <v>50</v>
      </c>
      <c r="E71" s="21"/>
      <c r="F71" s="18"/>
      <c r="G71" s="28"/>
      <c r="H71" s="19">
        <f t="shared" si="5"/>
        <v>50</v>
      </c>
      <c r="I71" s="53">
        <v>20</v>
      </c>
      <c r="J71" s="54">
        <f t="shared" si="4"/>
        <v>1000</v>
      </c>
      <c r="K71" s="55"/>
    </row>
    <row r="72" customHeight="1" spans="1:12">
      <c r="A72" s="52">
        <v>12</v>
      </c>
      <c r="B72" s="18" t="s">
        <v>101</v>
      </c>
      <c r="C72" s="52" t="s">
        <v>14</v>
      </c>
      <c r="D72" s="65">
        <v>32</v>
      </c>
      <c r="E72" s="21"/>
      <c r="F72" s="18"/>
      <c r="G72" s="28"/>
      <c r="H72" s="19">
        <f t="shared" si="5"/>
        <v>32</v>
      </c>
      <c r="I72" s="53">
        <v>20</v>
      </c>
      <c r="J72" s="54">
        <f t="shared" si="4"/>
        <v>640</v>
      </c>
      <c r="K72" s="55"/>
    </row>
    <row r="73" customHeight="1" spans="1:12">
      <c r="A73" s="52">
        <v>13</v>
      </c>
      <c r="B73" s="18" t="s">
        <v>102</v>
      </c>
      <c r="C73" s="52" t="s">
        <v>14</v>
      </c>
      <c r="D73" s="66">
        <v>35</v>
      </c>
      <c r="E73" s="21"/>
      <c r="F73" s="18"/>
      <c r="G73" s="28"/>
      <c r="H73" s="19">
        <f t="shared" si="5"/>
        <v>35</v>
      </c>
      <c r="I73" s="53">
        <v>20</v>
      </c>
      <c r="J73" s="54">
        <f t="shared" si="4"/>
        <v>700</v>
      </c>
      <c r="K73" s="55"/>
    </row>
    <row r="74" customHeight="1" spans="1:12">
      <c r="A74" s="52">
        <v>14</v>
      </c>
      <c r="B74" s="18" t="s">
        <v>103</v>
      </c>
      <c r="C74" s="52" t="s">
        <v>14</v>
      </c>
      <c r="D74" s="66">
        <v>8</v>
      </c>
      <c r="E74" s="21"/>
      <c r="F74" s="18"/>
      <c r="G74" s="28"/>
      <c r="H74" s="19">
        <f t="shared" si="5"/>
        <v>8</v>
      </c>
      <c r="I74" s="53">
        <v>20</v>
      </c>
      <c r="J74" s="54">
        <f t="shared" si="4"/>
        <v>160</v>
      </c>
      <c r="K74" s="55"/>
    </row>
    <row r="75" customHeight="1" spans="1:12">
      <c r="A75" s="52">
        <v>15</v>
      </c>
      <c r="B75" s="18" t="s">
        <v>104</v>
      </c>
      <c r="C75" s="52" t="s">
        <v>14</v>
      </c>
      <c r="D75" s="20">
        <v>3</v>
      </c>
      <c r="E75" s="21"/>
      <c r="F75" s="18"/>
      <c r="G75" s="28"/>
      <c r="H75" s="19">
        <f t="shared" si="5"/>
        <v>3</v>
      </c>
      <c r="I75" s="53">
        <v>20</v>
      </c>
      <c r="J75" s="54">
        <f t="shared" si="4"/>
        <v>60</v>
      </c>
      <c r="K75" s="55"/>
    </row>
    <row r="76" customHeight="1" spans="1:12">
      <c r="A76" s="52">
        <v>16</v>
      </c>
      <c r="B76" s="18" t="s">
        <v>105</v>
      </c>
      <c r="C76" s="52" t="s">
        <v>14</v>
      </c>
      <c r="D76" s="20">
        <v>4.5</v>
      </c>
      <c r="E76" s="21"/>
      <c r="F76" s="18"/>
      <c r="G76" s="28"/>
      <c r="H76" s="19">
        <f t="shared" si="5"/>
        <v>4.5</v>
      </c>
      <c r="I76" s="53">
        <v>20</v>
      </c>
      <c r="J76" s="54">
        <f t="shared" si="4"/>
        <v>90</v>
      </c>
      <c r="K76" s="55"/>
    </row>
    <row r="77" customHeight="1" spans="1:12">
      <c r="A77" s="52">
        <v>17</v>
      </c>
      <c r="B77" s="18" t="s">
        <v>106</v>
      </c>
      <c r="C77" s="52" t="s">
        <v>14</v>
      </c>
      <c r="D77" s="20">
        <v>8</v>
      </c>
      <c r="E77" s="21"/>
      <c r="F77" s="18"/>
      <c r="G77" s="28"/>
      <c r="H77" s="19">
        <f t="shared" si="5"/>
        <v>8</v>
      </c>
      <c r="I77" s="53">
        <v>20</v>
      </c>
      <c r="J77" s="54">
        <f t="shared" si="4"/>
        <v>160</v>
      </c>
      <c r="K77" s="55"/>
    </row>
    <row r="78" customHeight="1" spans="1:12">
      <c r="A78" s="67" t="s">
        <v>52</v>
      </c>
      <c r="B78" s="68"/>
      <c r="C78" s="69"/>
      <c r="D78" s="70">
        <f>SUM(D61:D77)</f>
        <v>2845.38</v>
      </c>
      <c r="E78" s="70">
        <f>SUM(E61:E77)</f>
        <v>0</v>
      </c>
      <c r="F78" s="70">
        <f>SUM(F61:F77)</f>
        <v>0</v>
      </c>
      <c r="G78" s="70">
        <f>SUM(G61:G77)</f>
        <v>0</v>
      </c>
      <c r="H78" s="70">
        <f>SUM(H61:H77)</f>
        <v>2845.38</v>
      </c>
      <c r="I78" s="24">
        <f>J78/H78</f>
        <v>20</v>
      </c>
      <c r="J78" s="71">
        <f>SUM(J61:J77)</f>
        <v>56907.6</v>
      </c>
      <c r="K78" s="55"/>
    </row>
    <row r="79" ht="15" customHeight="1" spans="1:12">
      <c r="A79" s="52">
        <v>1</v>
      </c>
      <c r="B79" s="18" t="s">
        <v>107</v>
      </c>
      <c r="C79" s="52" t="s">
        <v>15</v>
      </c>
      <c r="D79" s="19">
        <v>326</v>
      </c>
      <c r="E79" s="24"/>
      <c r="F79" s="19"/>
      <c r="G79" s="72"/>
      <c r="H79" s="19">
        <f>D79+E79+F79+G79</f>
        <v>326</v>
      </c>
      <c r="I79" s="53">
        <v>20</v>
      </c>
      <c r="J79" s="25">
        <f>H79*I79</f>
        <v>6520</v>
      </c>
      <c r="K79" s="73"/>
    </row>
    <row r="80" ht="14" customHeight="1" spans="1:12">
      <c r="A80" s="52">
        <v>2</v>
      </c>
      <c r="B80" s="57" t="s">
        <v>108</v>
      </c>
      <c r="C80" s="52" t="s">
        <v>15</v>
      </c>
      <c r="D80" s="19">
        <v>377.5</v>
      </c>
      <c r="E80" s="24"/>
      <c r="F80" s="19"/>
      <c r="G80" s="72"/>
      <c r="H80" s="23">
        <f t="shared" ref="H80:H91" si="6">D80+E80+F80+G80</f>
        <v>377.5</v>
      </c>
      <c r="I80" s="53">
        <v>20</v>
      </c>
      <c r="J80" s="25">
        <f>H80*I80</f>
        <v>7550</v>
      </c>
      <c r="K80" s="19"/>
    </row>
    <row r="81" ht="14" customHeight="1" spans="1:12">
      <c r="A81" s="52">
        <v>3</v>
      </c>
      <c r="B81" s="57" t="s">
        <v>109</v>
      </c>
      <c r="C81" s="52" t="s">
        <v>15</v>
      </c>
      <c r="D81" s="19">
        <v>162</v>
      </c>
      <c r="E81" s="24"/>
      <c r="F81" s="19"/>
      <c r="G81" s="72"/>
      <c r="H81" s="19">
        <f t="shared" si="6"/>
        <v>162</v>
      </c>
      <c r="I81" s="53">
        <v>20</v>
      </c>
      <c r="J81" s="25">
        <f t="shared" ref="J81:J91" si="7">H81*I81</f>
        <v>3240</v>
      </c>
      <c r="K81" s="19"/>
    </row>
    <row r="82" ht="14" customHeight="1" spans="1:12">
      <c r="A82" s="52">
        <v>4</v>
      </c>
      <c r="B82" s="57" t="s">
        <v>110</v>
      </c>
      <c r="C82" s="52" t="s">
        <v>15</v>
      </c>
      <c r="D82" s="19">
        <v>380</v>
      </c>
      <c r="E82" s="24"/>
      <c r="F82" s="19"/>
      <c r="G82" s="72"/>
      <c r="H82" s="23">
        <f t="shared" si="6"/>
        <v>380</v>
      </c>
      <c r="I82" s="53">
        <v>20</v>
      </c>
      <c r="J82" s="25">
        <f t="shared" si="7"/>
        <v>7600</v>
      </c>
      <c r="K82" s="19"/>
    </row>
    <row r="83" ht="14" customHeight="1" spans="1:12">
      <c r="A83" s="52">
        <v>5</v>
      </c>
      <c r="B83" s="57" t="s">
        <v>111</v>
      </c>
      <c r="C83" s="52" t="s">
        <v>15</v>
      </c>
      <c r="D83" s="19">
        <v>200</v>
      </c>
      <c r="E83" s="24"/>
      <c r="F83" s="19"/>
      <c r="G83" s="72"/>
      <c r="H83" s="19">
        <f t="shared" si="6"/>
        <v>200</v>
      </c>
      <c r="I83" s="53">
        <v>20</v>
      </c>
      <c r="J83" s="25">
        <f t="shared" si="7"/>
        <v>4000</v>
      </c>
      <c r="K83" s="19"/>
    </row>
    <row r="84" ht="14" customHeight="1" spans="1:12">
      <c r="A84" s="52">
        <v>6</v>
      </c>
      <c r="B84" s="57" t="s">
        <v>93</v>
      </c>
      <c r="C84" s="52" t="s">
        <v>15</v>
      </c>
      <c r="D84" s="19">
        <v>313</v>
      </c>
      <c r="E84" s="24"/>
      <c r="F84" s="19"/>
      <c r="G84" s="72"/>
      <c r="H84" s="19">
        <f t="shared" si="6"/>
        <v>313</v>
      </c>
      <c r="I84" s="53">
        <v>20</v>
      </c>
      <c r="J84" s="25">
        <f t="shared" si="7"/>
        <v>6260</v>
      </c>
      <c r="K84" s="19"/>
    </row>
    <row r="85" ht="14" customHeight="1" spans="1:12">
      <c r="A85" s="52">
        <v>7</v>
      </c>
      <c r="B85" s="57" t="s">
        <v>112</v>
      </c>
      <c r="C85" s="52" t="s">
        <v>15</v>
      </c>
      <c r="D85" s="19">
        <v>160</v>
      </c>
      <c r="E85" s="24"/>
      <c r="F85" s="19"/>
      <c r="G85" s="72"/>
      <c r="H85" s="19">
        <f t="shared" si="6"/>
        <v>160</v>
      </c>
      <c r="I85" s="53">
        <v>20</v>
      </c>
      <c r="J85" s="25">
        <f t="shared" si="7"/>
        <v>3200</v>
      </c>
      <c r="K85" s="19"/>
    </row>
    <row r="86" ht="14" customHeight="1" spans="1:12">
      <c r="A86" s="52">
        <v>8</v>
      </c>
      <c r="B86" s="57" t="s">
        <v>113</v>
      </c>
      <c r="C86" s="52" t="s">
        <v>15</v>
      </c>
      <c r="D86" s="19">
        <v>140</v>
      </c>
      <c r="E86" s="24"/>
      <c r="F86" s="19"/>
      <c r="G86" s="72"/>
      <c r="H86" s="19">
        <f t="shared" si="6"/>
        <v>140</v>
      </c>
      <c r="I86" s="53">
        <v>20</v>
      </c>
      <c r="J86" s="25">
        <f t="shared" si="7"/>
        <v>2800</v>
      </c>
      <c r="K86" s="19"/>
    </row>
    <row r="87" ht="14" customHeight="1" spans="1:12">
      <c r="A87" s="52">
        <v>9</v>
      </c>
      <c r="B87" s="57" t="s">
        <v>114</v>
      </c>
      <c r="C87" s="52" t="s">
        <v>15</v>
      </c>
      <c r="D87" s="19">
        <v>90</v>
      </c>
      <c r="E87" s="24"/>
      <c r="F87" s="19"/>
      <c r="G87" s="72"/>
      <c r="H87" s="19">
        <f t="shared" si="6"/>
        <v>90</v>
      </c>
      <c r="I87" s="53">
        <v>20</v>
      </c>
      <c r="J87" s="25">
        <f t="shared" si="7"/>
        <v>1800</v>
      </c>
      <c r="K87" s="19"/>
    </row>
    <row r="88" ht="14" customHeight="1" spans="1:12">
      <c r="A88" s="52">
        <v>10</v>
      </c>
      <c r="B88" s="57" t="s">
        <v>115</v>
      </c>
      <c r="C88" s="52" t="s">
        <v>15</v>
      </c>
      <c r="D88" s="19">
        <v>20</v>
      </c>
      <c r="E88" s="24"/>
      <c r="F88" s="19"/>
      <c r="G88" s="72"/>
      <c r="H88" s="19">
        <f t="shared" si="6"/>
        <v>20</v>
      </c>
      <c r="I88" s="53">
        <v>20</v>
      </c>
      <c r="J88" s="25">
        <f t="shared" si="7"/>
        <v>400</v>
      </c>
      <c r="K88" s="19"/>
    </row>
    <row r="89" ht="14" customHeight="1" spans="1:12">
      <c r="A89" s="52">
        <v>11</v>
      </c>
      <c r="B89" s="57" t="s">
        <v>116</v>
      </c>
      <c r="C89" s="52" t="s">
        <v>15</v>
      </c>
      <c r="D89" s="19">
        <v>42</v>
      </c>
      <c r="E89" s="24"/>
      <c r="F89" s="19"/>
      <c r="G89" s="72"/>
      <c r="H89" s="19">
        <f t="shared" si="6"/>
        <v>42</v>
      </c>
      <c r="I89" s="53">
        <v>20</v>
      </c>
      <c r="J89" s="25">
        <f t="shared" si="7"/>
        <v>840</v>
      </c>
      <c r="K89" s="19"/>
    </row>
    <row r="90" ht="14" customHeight="1" spans="1:12">
      <c r="A90" s="52">
        <v>12</v>
      </c>
      <c r="B90" s="57" t="s">
        <v>97</v>
      </c>
      <c r="C90" s="52" t="s">
        <v>15</v>
      </c>
      <c r="D90" s="19">
        <v>33</v>
      </c>
      <c r="E90" s="24"/>
      <c r="F90" s="19"/>
      <c r="G90" s="72"/>
      <c r="H90" s="19">
        <f t="shared" si="6"/>
        <v>33</v>
      </c>
      <c r="I90" s="53">
        <v>20</v>
      </c>
      <c r="J90" s="25">
        <f t="shared" si="7"/>
        <v>660</v>
      </c>
      <c r="K90" s="19"/>
    </row>
    <row r="91" ht="14" customHeight="1" spans="1:12">
      <c r="A91" s="52">
        <v>13</v>
      </c>
      <c r="B91" s="57" t="s">
        <v>117</v>
      </c>
      <c r="C91" s="52" t="s">
        <v>15</v>
      </c>
      <c r="D91" s="19">
        <v>20</v>
      </c>
      <c r="E91" s="24"/>
      <c r="F91" s="19"/>
      <c r="G91" s="72"/>
      <c r="H91" s="19">
        <f t="shared" si="6"/>
        <v>20</v>
      </c>
      <c r="I91" s="53">
        <v>20</v>
      </c>
      <c r="J91" s="25">
        <f t="shared" si="7"/>
        <v>400</v>
      </c>
      <c r="K91" s="19"/>
    </row>
    <row r="92" ht="15" customHeight="1" spans="1:12">
      <c r="A92" s="70" t="s">
        <v>52</v>
      </c>
      <c r="B92" s="74"/>
      <c r="C92" s="70"/>
      <c r="D92" s="30">
        <f>SUM(D79:D91)</f>
        <v>2263.5</v>
      </c>
      <c r="E92" s="30">
        <f>SUM(E79:E80)</f>
        <v>0</v>
      </c>
      <c r="F92" s="30">
        <f>SUM(F79:F80)</f>
        <v>0</v>
      </c>
      <c r="G92" s="30">
        <f>SUM(G79:G80)</f>
        <v>0</v>
      </c>
      <c r="H92" s="30">
        <f>SUM(H79:H91)</f>
        <v>2263.5</v>
      </c>
      <c r="I92" s="24">
        <f>J92/H92</f>
        <v>20</v>
      </c>
      <c r="J92" s="75">
        <f>SUM(J79:J91)</f>
        <v>45270</v>
      </c>
      <c r="K92" s="19"/>
    </row>
    <row r="93" ht="15" customHeight="1" spans="1:12">
      <c r="A93" s="19">
        <v>1</v>
      </c>
      <c r="B93" s="23" t="s">
        <v>118</v>
      </c>
      <c r="C93" s="19" t="s">
        <v>16</v>
      </c>
      <c r="D93" s="47">
        <v>168.25</v>
      </c>
      <c r="E93" s="24"/>
      <c r="F93" s="19"/>
      <c r="G93" s="72"/>
      <c r="H93" s="23">
        <f t="shared" si="5"/>
        <v>168.25</v>
      </c>
      <c r="I93" s="24">
        <v>20</v>
      </c>
      <c r="J93" s="25">
        <f>H93*I93</f>
        <v>3365</v>
      </c>
      <c r="K93" s="19"/>
    </row>
    <row r="94" ht="15" customHeight="1" spans="1:12">
      <c r="A94" s="19">
        <v>2</v>
      </c>
      <c r="B94" s="23" t="s">
        <v>119</v>
      </c>
      <c r="C94" s="19" t="s">
        <v>16</v>
      </c>
      <c r="D94" s="47">
        <v>397.31</v>
      </c>
      <c r="E94" s="24"/>
      <c r="F94" s="19"/>
      <c r="G94" s="72"/>
      <c r="H94" s="23">
        <f t="shared" si="5"/>
        <v>397.31</v>
      </c>
      <c r="I94" s="24">
        <v>20</v>
      </c>
      <c r="J94" s="25">
        <f t="shared" ref="J94:J111" si="8">H94*I94</f>
        <v>7946.2</v>
      </c>
      <c r="K94" s="19"/>
    </row>
    <row r="95" ht="15" customHeight="1" spans="1:12">
      <c r="A95" s="19">
        <v>3</v>
      </c>
      <c r="B95" s="23" t="s">
        <v>120</v>
      </c>
      <c r="C95" s="19" t="s">
        <v>16</v>
      </c>
      <c r="D95" s="47">
        <v>181.37</v>
      </c>
      <c r="E95" s="24"/>
      <c r="F95" s="19"/>
      <c r="G95" s="72"/>
      <c r="H95" s="23">
        <f t="shared" si="5"/>
        <v>181.37</v>
      </c>
      <c r="I95" s="24">
        <v>20</v>
      </c>
      <c r="J95" s="25">
        <f t="shared" si="8"/>
        <v>3627.4</v>
      </c>
      <c r="K95" s="19"/>
    </row>
    <row r="96" customFormat="1" ht="15" customHeight="1" spans="1:12">
      <c r="A96" s="19">
        <v>4</v>
      </c>
      <c r="B96" s="23" t="s">
        <v>121</v>
      </c>
      <c r="C96" s="19" t="s">
        <v>16</v>
      </c>
      <c r="D96" s="47">
        <v>113.64</v>
      </c>
      <c r="E96" s="24"/>
      <c r="F96" s="19"/>
      <c r="G96" s="72"/>
      <c r="H96" s="19">
        <f t="shared" si="5"/>
        <v>113.64</v>
      </c>
      <c r="I96" s="24">
        <v>20</v>
      </c>
      <c r="J96" s="25">
        <f t="shared" si="8"/>
        <v>2272.8</v>
      </c>
      <c r="K96" s="19"/>
      <c r="L96" s="9"/>
    </row>
    <row r="97" customFormat="1" ht="15" customHeight="1" spans="1:12">
      <c r="A97" s="19">
        <v>5</v>
      </c>
      <c r="B97" s="23" t="s">
        <v>122</v>
      </c>
      <c r="C97" s="19" t="s">
        <v>16</v>
      </c>
      <c r="D97" s="47">
        <v>118.49</v>
      </c>
      <c r="E97" s="24"/>
      <c r="F97" s="19"/>
      <c r="G97" s="72"/>
      <c r="H97" s="19">
        <f t="shared" si="5"/>
        <v>118.49</v>
      </c>
      <c r="I97" s="24">
        <v>20</v>
      </c>
      <c r="J97" s="25">
        <f t="shared" si="8"/>
        <v>2369.8</v>
      </c>
      <c r="K97" s="19"/>
      <c r="L97" s="9"/>
    </row>
    <row r="98" s="3" customFormat="1" ht="17" customHeight="1" spans="1:12">
      <c r="A98" s="76" t="s">
        <v>52</v>
      </c>
      <c r="B98" s="77"/>
      <c r="C98" s="39"/>
      <c r="D98" s="30">
        <f>SUM(D93:D97)</f>
        <v>979.06</v>
      </c>
      <c r="E98" s="30">
        <f>SUM(E93:E97)</f>
        <v>0</v>
      </c>
      <c r="F98" s="30">
        <f>SUM(F93:F97)</f>
        <v>0</v>
      </c>
      <c r="G98" s="30">
        <f>SUM(G93:G97)</f>
        <v>0</v>
      </c>
      <c r="H98" s="30">
        <f>SUM(H93:H97)</f>
        <v>979.06</v>
      </c>
      <c r="I98" s="24">
        <f>J98/H98</f>
        <v>20</v>
      </c>
      <c r="J98" s="78">
        <f>SUM(J93:J97)</f>
        <v>19581.2</v>
      </c>
      <c r="K98" s="30"/>
      <c r="L98" s="79"/>
    </row>
    <row r="99" customFormat="1" ht="15" customHeight="1" spans="1:12">
      <c r="A99" s="52">
        <v>1</v>
      </c>
      <c r="B99" s="18" t="s">
        <v>108</v>
      </c>
      <c r="C99" s="52" t="s">
        <v>17</v>
      </c>
      <c r="D99" s="80">
        <v>110.3</v>
      </c>
      <c r="E99" s="24"/>
      <c r="F99" s="19"/>
      <c r="G99" s="72"/>
      <c r="H99" s="19">
        <f t="shared" si="5"/>
        <v>110.3</v>
      </c>
      <c r="I99" s="53">
        <v>20</v>
      </c>
      <c r="J99" s="25">
        <f t="shared" si="8"/>
        <v>2206</v>
      </c>
      <c r="K99" s="73"/>
      <c r="L99" s="9"/>
    </row>
    <row r="100" customFormat="1" ht="14" customHeight="1" spans="1:12">
      <c r="A100" s="52">
        <v>2</v>
      </c>
      <c r="B100" s="57" t="s">
        <v>123</v>
      </c>
      <c r="C100" s="52" t="s">
        <v>17</v>
      </c>
      <c r="D100" s="80">
        <v>303.21</v>
      </c>
      <c r="E100" s="24"/>
      <c r="F100" s="19"/>
      <c r="G100" s="72"/>
      <c r="H100" s="23">
        <f t="shared" si="5"/>
        <v>303.21</v>
      </c>
      <c r="I100" s="53">
        <v>20</v>
      </c>
      <c r="J100" s="25">
        <f t="shared" si="8"/>
        <v>6064.2</v>
      </c>
      <c r="K100" s="19"/>
      <c r="L100" s="9"/>
    </row>
    <row r="101" customFormat="1" ht="14" customHeight="1" spans="1:12">
      <c r="A101" s="52">
        <v>3</v>
      </c>
      <c r="B101" s="57" t="s">
        <v>124</v>
      </c>
      <c r="C101" s="52" t="s">
        <v>17</v>
      </c>
      <c r="D101" s="80">
        <v>165.26</v>
      </c>
      <c r="E101" s="24"/>
      <c r="F101" s="19"/>
      <c r="G101" s="72"/>
      <c r="H101" s="19">
        <f t="shared" si="5"/>
        <v>165.26</v>
      </c>
      <c r="I101" s="53">
        <v>20</v>
      </c>
      <c r="J101" s="25">
        <f t="shared" si="8"/>
        <v>3305.2</v>
      </c>
      <c r="K101" s="19"/>
      <c r="L101" s="9"/>
    </row>
    <row r="102" customFormat="1" ht="14" customHeight="1" spans="1:12">
      <c r="A102" s="52">
        <v>4</v>
      </c>
      <c r="B102" s="57" t="s">
        <v>125</v>
      </c>
      <c r="C102" s="52" t="s">
        <v>17</v>
      </c>
      <c r="D102" s="80">
        <v>59</v>
      </c>
      <c r="E102" s="24"/>
      <c r="F102" s="19"/>
      <c r="G102" s="72"/>
      <c r="H102" s="19">
        <f t="shared" si="5"/>
        <v>59</v>
      </c>
      <c r="I102" s="53">
        <v>20</v>
      </c>
      <c r="J102" s="25">
        <f t="shared" si="8"/>
        <v>1180</v>
      </c>
      <c r="K102" s="19"/>
      <c r="L102" s="9"/>
    </row>
    <row r="103" customFormat="1" ht="14" customHeight="1" spans="1:12">
      <c r="A103" s="52">
        <v>5</v>
      </c>
      <c r="B103" s="57" t="s">
        <v>116</v>
      </c>
      <c r="C103" s="52" t="s">
        <v>17</v>
      </c>
      <c r="D103" s="80">
        <v>302.75</v>
      </c>
      <c r="E103" s="24"/>
      <c r="F103" s="19"/>
      <c r="G103" s="72"/>
      <c r="H103" s="19">
        <f t="shared" si="5"/>
        <v>302.75</v>
      </c>
      <c r="I103" s="53">
        <v>20</v>
      </c>
      <c r="J103" s="25">
        <f t="shared" si="8"/>
        <v>6055</v>
      </c>
      <c r="K103" s="19"/>
      <c r="L103" s="9"/>
    </row>
    <row r="104" customFormat="1" ht="14" customHeight="1" spans="1:12">
      <c r="A104" s="52">
        <v>6</v>
      </c>
      <c r="B104" s="57" t="s">
        <v>126</v>
      </c>
      <c r="C104" s="52" t="s">
        <v>17</v>
      </c>
      <c r="D104" s="80">
        <v>97.93</v>
      </c>
      <c r="E104" s="24"/>
      <c r="F104" s="19"/>
      <c r="G104" s="72"/>
      <c r="H104" s="19">
        <f t="shared" si="5"/>
        <v>97.93</v>
      </c>
      <c r="I104" s="53">
        <v>20</v>
      </c>
      <c r="J104" s="25">
        <f t="shared" si="8"/>
        <v>1958.6</v>
      </c>
      <c r="K104" s="19"/>
      <c r="L104" s="9"/>
    </row>
    <row r="105" customFormat="1" ht="14" customHeight="1" spans="1:12">
      <c r="A105" s="52">
        <v>7</v>
      </c>
      <c r="B105" s="57" t="s">
        <v>94</v>
      </c>
      <c r="C105" s="52" t="s">
        <v>17</v>
      </c>
      <c r="D105" s="80">
        <v>506.1</v>
      </c>
      <c r="E105" s="24"/>
      <c r="F105" s="19"/>
      <c r="G105" s="72"/>
      <c r="H105" s="23">
        <f t="shared" si="5"/>
        <v>506.1</v>
      </c>
      <c r="I105" s="53">
        <v>20</v>
      </c>
      <c r="J105" s="25">
        <f t="shared" si="8"/>
        <v>10122</v>
      </c>
      <c r="K105" s="19"/>
      <c r="L105" s="9"/>
    </row>
    <row r="106" customFormat="1" ht="14" customHeight="1" spans="1:12">
      <c r="A106" s="52">
        <v>8</v>
      </c>
      <c r="B106" s="57" t="s">
        <v>127</v>
      </c>
      <c r="C106" s="52" t="s">
        <v>17</v>
      </c>
      <c r="D106" s="80">
        <v>40</v>
      </c>
      <c r="E106" s="24"/>
      <c r="F106" s="19"/>
      <c r="G106" s="72"/>
      <c r="H106" s="19">
        <f t="shared" si="5"/>
        <v>40</v>
      </c>
      <c r="I106" s="53">
        <v>20</v>
      </c>
      <c r="J106" s="25">
        <f t="shared" si="8"/>
        <v>800</v>
      </c>
      <c r="K106" s="19"/>
      <c r="L106" s="9"/>
    </row>
    <row r="107" customFormat="1" ht="14" customHeight="1" spans="1:12">
      <c r="A107" s="52">
        <v>9</v>
      </c>
      <c r="B107" s="57" t="s">
        <v>93</v>
      </c>
      <c r="C107" s="52" t="s">
        <v>17</v>
      </c>
      <c r="D107" s="80">
        <v>46.75</v>
      </c>
      <c r="E107" s="24"/>
      <c r="F107" s="19"/>
      <c r="G107" s="72"/>
      <c r="H107" s="19">
        <f t="shared" si="5"/>
        <v>46.75</v>
      </c>
      <c r="I107" s="53">
        <v>20</v>
      </c>
      <c r="J107" s="25">
        <f t="shared" si="8"/>
        <v>935</v>
      </c>
      <c r="K107" s="19"/>
      <c r="L107" s="9"/>
    </row>
    <row r="108" customFormat="1" ht="14" customHeight="1" spans="1:12">
      <c r="A108" s="52">
        <v>10</v>
      </c>
      <c r="B108" s="57" t="s">
        <v>99</v>
      </c>
      <c r="C108" s="52" t="s">
        <v>17</v>
      </c>
      <c r="D108" s="80">
        <v>29.03</v>
      </c>
      <c r="E108" s="24"/>
      <c r="F108" s="19"/>
      <c r="G108" s="72"/>
      <c r="H108" s="19">
        <f t="shared" si="5"/>
        <v>29.03</v>
      </c>
      <c r="I108" s="53">
        <v>20</v>
      </c>
      <c r="J108" s="25">
        <f t="shared" si="8"/>
        <v>580.6</v>
      </c>
      <c r="K108" s="19"/>
      <c r="L108" s="9"/>
    </row>
    <row r="109" customFormat="1" ht="14" customHeight="1" spans="1:12">
      <c r="A109" s="52">
        <v>11</v>
      </c>
      <c r="B109" s="57" t="s">
        <v>128</v>
      </c>
      <c r="C109" s="52" t="s">
        <v>17</v>
      </c>
      <c r="D109" s="80">
        <v>11.3</v>
      </c>
      <c r="E109" s="24"/>
      <c r="F109" s="19"/>
      <c r="G109" s="72"/>
      <c r="H109" s="19">
        <f t="shared" si="5"/>
        <v>11.3</v>
      </c>
      <c r="I109" s="53">
        <v>20</v>
      </c>
      <c r="J109" s="25">
        <f t="shared" si="8"/>
        <v>226</v>
      </c>
      <c r="K109" s="19"/>
      <c r="L109" s="9"/>
    </row>
    <row r="110" customFormat="1" ht="14" customHeight="1" spans="1:12">
      <c r="A110" s="52">
        <v>12</v>
      </c>
      <c r="B110" s="57" t="s">
        <v>129</v>
      </c>
      <c r="C110" s="52" t="s">
        <v>17</v>
      </c>
      <c r="D110" s="80">
        <v>55.7</v>
      </c>
      <c r="E110" s="24"/>
      <c r="F110" s="19"/>
      <c r="G110" s="72"/>
      <c r="H110" s="19">
        <f t="shared" si="5"/>
        <v>55.7</v>
      </c>
      <c r="I110" s="53">
        <v>20</v>
      </c>
      <c r="J110" s="25">
        <f t="shared" si="8"/>
        <v>1114</v>
      </c>
      <c r="K110" s="19"/>
      <c r="L110" s="9"/>
    </row>
    <row r="111" customFormat="1" ht="14" customHeight="1" spans="1:12">
      <c r="A111" s="52">
        <v>13</v>
      </c>
      <c r="B111" s="57" t="s">
        <v>109</v>
      </c>
      <c r="C111" s="52" t="s">
        <v>17</v>
      </c>
      <c r="D111" s="80">
        <v>10.94</v>
      </c>
      <c r="E111" s="24"/>
      <c r="F111" s="19"/>
      <c r="G111" s="72"/>
      <c r="H111" s="19">
        <f t="shared" si="5"/>
        <v>10.94</v>
      </c>
      <c r="I111" s="53">
        <v>20</v>
      </c>
      <c r="J111" s="25">
        <f t="shared" si="8"/>
        <v>218.8</v>
      </c>
      <c r="K111" s="19"/>
      <c r="L111" s="9"/>
    </row>
    <row r="112" s="3" customFormat="1" ht="17" customHeight="1" spans="1:12">
      <c r="A112" s="76" t="s">
        <v>52</v>
      </c>
      <c r="B112" s="77"/>
      <c r="C112" s="39"/>
      <c r="D112" s="30">
        <f>SUM(D99:D111)</f>
        <v>1738.27</v>
      </c>
      <c r="E112" s="30">
        <f>SUM(E99:E111)</f>
        <v>0</v>
      </c>
      <c r="F112" s="30">
        <f>SUM(F99:F111)</f>
        <v>0</v>
      </c>
      <c r="G112" s="30">
        <f>SUM(G99:G111)</f>
        <v>0</v>
      </c>
      <c r="H112" s="30">
        <f>SUM(H99:H111)</f>
        <v>1738.27</v>
      </c>
      <c r="I112" s="24">
        <f>J112/H112</f>
        <v>20</v>
      </c>
      <c r="J112" s="81">
        <f>SUM(J99:J111)</f>
        <v>34765.4</v>
      </c>
      <c r="K112" s="30"/>
      <c r="L112" s="79"/>
    </row>
    <row r="113" customFormat="1" spans="1:12">
      <c r="A113" s="41">
        <v>1</v>
      </c>
      <c r="B113" s="57" t="s">
        <v>130</v>
      </c>
      <c r="C113" s="23" t="s">
        <v>18</v>
      </c>
      <c r="D113" s="46">
        <v>205.4</v>
      </c>
      <c r="E113" s="32"/>
      <c r="F113" s="23">
        <v>0</v>
      </c>
      <c r="G113" s="43"/>
      <c r="H113" s="19">
        <f t="shared" si="5"/>
        <v>205.4</v>
      </c>
      <c r="I113" s="32">
        <v>20</v>
      </c>
      <c r="J113" s="44">
        <f t="shared" ref="J113:J132" si="9">H113*I113</f>
        <v>4108</v>
      </c>
      <c r="K113" s="45"/>
      <c r="L113" s="9"/>
    </row>
    <row r="114" customFormat="1" spans="1:12">
      <c r="A114" s="41">
        <v>2</v>
      </c>
      <c r="B114" s="57" t="s">
        <v>131</v>
      </c>
      <c r="C114" s="23" t="s">
        <v>18</v>
      </c>
      <c r="D114" s="80">
        <v>137.3</v>
      </c>
      <c r="E114" s="32"/>
      <c r="F114" s="23"/>
      <c r="G114" s="43"/>
      <c r="H114" s="19">
        <f t="shared" si="5"/>
        <v>137.3</v>
      </c>
      <c r="I114" s="32">
        <v>20</v>
      </c>
      <c r="J114" s="44">
        <f t="shared" si="9"/>
        <v>2746</v>
      </c>
      <c r="K114" s="45"/>
      <c r="L114" s="9"/>
    </row>
    <row r="115" customFormat="1" customHeight="1" spans="1:12">
      <c r="A115" s="41">
        <v>3</v>
      </c>
      <c r="B115" s="57" t="s">
        <v>132</v>
      </c>
      <c r="C115" s="23" t="s">
        <v>18</v>
      </c>
      <c r="D115" s="80">
        <v>367.5</v>
      </c>
      <c r="E115" s="32"/>
      <c r="F115" s="23"/>
      <c r="G115" s="43"/>
      <c r="H115" s="23">
        <f t="shared" si="5"/>
        <v>367.5</v>
      </c>
      <c r="I115" s="32">
        <v>20</v>
      </c>
      <c r="J115" s="44">
        <f t="shared" si="9"/>
        <v>7350</v>
      </c>
      <c r="K115" s="45"/>
      <c r="L115" s="9"/>
    </row>
    <row r="116" customFormat="1" customHeight="1" spans="1:12">
      <c r="A116" s="41">
        <v>4</v>
      </c>
      <c r="B116" s="57" t="s">
        <v>133</v>
      </c>
      <c r="C116" s="23" t="s">
        <v>18</v>
      </c>
      <c r="D116" s="80">
        <v>121.5</v>
      </c>
      <c r="E116" s="32"/>
      <c r="F116" s="23"/>
      <c r="G116" s="43"/>
      <c r="H116" s="19">
        <f t="shared" si="5"/>
        <v>121.5</v>
      </c>
      <c r="I116" s="32">
        <v>20</v>
      </c>
      <c r="J116" s="44">
        <f t="shared" si="9"/>
        <v>2430</v>
      </c>
      <c r="K116" s="45"/>
      <c r="L116" s="9"/>
    </row>
    <row r="117" customFormat="1" customHeight="1" spans="1:12">
      <c r="A117" s="41">
        <v>5</v>
      </c>
      <c r="B117" s="57" t="s">
        <v>134</v>
      </c>
      <c r="C117" s="23" t="s">
        <v>18</v>
      </c>
      <c r="D117" s="80">
        <v>173.9</v>
      </c>
      <c r="E117" s="32"/>
      <c r="F117" s="23"/>
      <c r="G117" s="43"/>
      <c r="H117" s="19">
        <f t="shared" si="5"/>
        <v>173.9</v>
      </c>
      <c r="I117" s="32">
        <v>20</v>
      </c>
      <c r="J117" s="44">
        <f t="shared" si="9"/>
        <v>3478</v>
      </c>
      <c r="K117" s="45"/>
      <c r="L117" s="9"/>
    </row>
    <row r="118" customFormat="1" customHeight="1" spans="1:12">
      <c r="A118" s="41">
        <v>6</v>
      </c>
      <c r="B118" s="57" t="s">
        <v>69</v>
      </c>
      <c r="C118" s="23" t="s">
        <v>18</v>
      </c>
      <c r="D118" s="80">
        <v>185.6</v>
      </c>
      <c r="E118" s="32"/>
      <c r="F118" s="23"/>
      <c r="G118" s="43"/>
      <c r="H118" s="19">
        <f t="shared" si="5"/>
        <v>185.6</v>
      </c>
      <c r="I118" s="32">
        <v>20</v>
      </c>
      <c r="J118" s="44">
        <f t="shared" si="9"/>
        <v>3712</v>
      </c>
      <c r="K118" s="45"/>
      <c r="L118" s="9"/>
    </row>
    <row r="119" customFormat="1" customHeight="1" spans="1:12">
      <c r="A119" s="41">
        <v>7</v>
      </c>
      <c r="B119" s="57" t="s">
        <v>135</v>
      </c>
      <c r="C119" s="23" t="s">
        <v>18</v>
      </c>
      <c r="D119" s="80">
        <v>254</v>
      </c>
      <c r="E119" s="32"/>
      <c r="F119" s="23"/>
      <c r="G119" s="43"/>
      <c r="H119" s="23">
        <f t="shared" si="5"/>
        <v>254</v>
      </c>
      <c r="I119" s="32">
        <v>20</v>
      </c>
      <c r="J119" s="44">
        <f t="shared" si="9"/>
        <v>5080</v>
      </c>
      <c r="K119" s="45"/>
      <c r="L119" s="9"/>
    </row>
    <row r="120" customFormat="1" customHeight="1" spans="1:12">
      <c r="A120" s="41">
        <v>8</v>
      </c>
      <c r="B120" s="57" t="s">
        <v>136</v>
      </c>
      <c r="C120" s="23" t="s">
        <v>18</v>
      </c>
      <c r="D120" s="80">
        <v>186.54</v>
      </c>
      <c r="E120" s="32"/>
      <c r="F120" s="23"/>
      <c r="G120" s="43"/>
      <c r="H120" s="19">
        <f t="shared" si="5"/>
        <v>186.54</v>
      </c>
      <c r="I120" s="32">
        <v>20</v>
      </c>
      <c r="J120" s="44">
        <f t="shared" si="9"/>
        <v>3730.8</v>
      </c>
      <c r="K120" s="45"/>
      <c r="L120" s="9"/>
    </row>
    <row r="121" customFormat="1" customHeight="1" spans="1:12">
      <c r="A121" s="41">
        <v>9</v>
      </c>
      <c r="B121" s="57" t="s">
        <v>54</v>
      </c>
      <c r="C121" s="23" t="s">
        <v>18</v>
      </c>
      <c r="D121" s="80">
        <v>174.5</v>
      </c>
      <c r="E121" s="32"/>
      <c r="F121" s="23"/>
      <c r="G121" s="43"/>
      <c r="H121" s="19">
        <f t="shared" si="5"/>
        <v>174.5</v>
      </c>
      <c r="I121" s="32">
        <v>20</v>
      </c>
      <c r="J121" s="44">
        <f t="shared" si="9"/>
        <v>3490</v>
      </c>
      <c r="K121" s="45"/>
      <c r="L121" s="9"/>
    </row>
    <row r="122" customFormat="1" customHeight="1" spans="1:12">
      <c r="A122" s="41">
        <v>10</v>
      </c>
      <c r="B122" s="57" t="s">
        <v>137</v>
      </c>
      <c r="C122" s="23" t="s">
        <v>18</v>
      </c>
      <c r="D122" s="80">
        <v>185</v>
      </c>
      <c r="E122" s="32"/>
      <c r="F122" s="23"/>
      <c r="G122" s="43"/>
      <c r="H122" s="19">
        <f t="shared" si="5"/>
        <v>185</v>
      </c>
      <c r="I122" s="32">
        <v>20</v>
      </c>
      <c r="J122" s="44">
        <f t="shared" si="9"/>
        <v>3700</v>
      </c>
      <c r="K122" s="45"/>
      <c r="L122" s="9"/>
    </row>
    <row r="123" customFormat="1" customHeight="1" spans="1:12">
      <c r="A123" s="41">
        <v>11</v>
      </c>
      <c r="B123" s="57" t="s">
        <v>138</v>
      </c>
      <c r="C123" s="23" t="s">
        <v>18</v>
      </c>
      <c r="D123" s="80">
        <v>136.5</v>
      </c>
      <c r="E123" s="32"/>
      <c r="F123" s="23"/>
      <c r="G123" s="43"/>
      <c r="H123" s="19">
        <f t="shared" si="5"/>
        <v>136.5</v>
      </c>
      <c r="I123" s="32">
        <v>20</v>
      </c>
      <c r="J123" s="44">
        <f t="shared" si="9"/>
        <v>2730</v>
      </c>
      <c r="K123" s="45"/>
      <c r="L123" s="9"/>
    </row>
    <row r="124" customFormat="1" spans="1:12">
      <c r="A124" s="41">
        <v>12</v>
      </c>
      <c r="B124" s="57" t="s">
        <v>139</v>
      </c>
      <c r="C124" s="23" t="s">
        <v>18</v>
      </c>
      <c r="D124" s="80">
        <v>252.75</v>
      </c>
      <c r="E124" s="32"/>
      <c r="F124" s="23"/>
      <c r="G124" s="43"/>
      <c r="H124" s="23">
        <f t="shared" si="5"/>
        <v>252.75</v>
      </c>
      <c r="I124" s="32">
        <v>20</v>
      </c>
      <c r="J124" s="44">
        <f t="shared" si="9"/>
        <v>5055</v>
      </c>
      <c r="K124" s="45"/>
      <c r="L124" s="9"/>
    </row>
    <row r="125" customFormat="1" customHeight="1" spans="1:12">
      <c r="A125" s="41">
        <v>13</v>
      </c>
      <c r="B125" s="57" t="s">
        <v>140</v>
      </c>
      <c r="C125" s="23" t="s">
        <v>18</v>
      </c>
      <c r="D125" s="80">
        <v>150</v>
      </c>
      <c r="E125" s="32"/>
      <c r="F125" s="23"/>
      <c r="G125" s="43"/>
      <c r="H125" s="19">
        <f t="shared" si="5"/>
        <v>150</v>
      </c>
      <c r="I125" s="32">
        <v>20</v>
      </c>
      <c r="J125" s="44">
        <f t="shared" si="9"/>
        <v>3000</v>
      </c>
      <c r="K125" s="45"/>
      <c r="L125" s="9"/>
    </row>
    <row r="126" customFormat="1" customHeight="1" spans="1:12">
      <c r="A126" s="41">
        <v>14</v>
      </c>
      <c r="B126" s="57" t="s">
        <v>141</v>
      </c>
      <c r="C126" s="23" t="s">
        <v>18</v>
      </c>
      <c r="D126" s="80">
        <v>168.5</v>
      </c>
      <c r="E126" s="32"/>
      <c r="F126" s="23"/>
      <c r="G126" s="43"/>
      <c r="H126" s="19">
        <f t="shared" si="5"/>
        <v>168.5</v>
      </c>
      <c r="I126" s="32">
        <v>20</v>
      </c>
      <c r="J126" s="44">
        <f t="shared" si="9"/>
        <v>3370</v>
      </c>
      <c r="K126" s="45"/>
      <c r="L126" s="9"/>
    </row>
    <row r="127" customFormat="1" customHeight="1" spans="1:12">
      <c r="A127" s="41">
        <v>15</v>
      </c>
      <c r="B127" s="57" t="s">
        <v>68</v>
      </c>
      <c r="C127" s="23" t="s">
        <v>18</v>
      </c>
      <c r="D127" s="80">
        <v>101.1</v>
      </c>
      <c r="E127" s="32"/>
      <c r="F127" s="23"/>
      <c r="G127" s="43"/>
      <c r="H127" s="19">
        <f t="shared" si="5"/>
        <v>101.1</v>
      </c>
      <c r="I127" s="32">
        <v>20</v>
      </c>
      <c r="J127" s="44">
        <f t="shared" si="9"/>
        <v>2022</v>
      </c>
      <c r="K127" s="45"/>
      <c r="L127" s="9"/>
    </row>
    <row r="128" customFormat="1" customHeight="1" spans="1:12">
      <c r="A128" s="41">
        <v>16</v>
      </c>
      <c r="B128" s="57" t="s">
        <v>142</v>
      </c>
      <c r="C128" s="23" t="s">
        <v>18</v>
      </c>
      <c r="D128" s="80">
        <v>167</v>
      </c>
      <c r="E128" s="32"/>
      <c r="F128" s="23"/>
      <c r="G128" s="43"/>
      <c r="H128" s="19">
        <f t="shared" si="5"/>
        <v>167</v>
      </c>
      <c r="I128" s="32">
        <v>20</v>
      </c>
      <c r="J128" s="44">
        <f t="shared" si="9"/>
        <v>3340</v>
      </c>
      <c r="K128" s="45"/>
      <c r="L128" s="9"/>
    </row>
    <row r="129" customFormat="1" customHeight="1" spans="1:12">
      <c r="A129" s="41">
        <v>17</v>
      </c>
      <c r="B129" s="57" t="s">
        <v>143</v>
      </c>
      <c r="C129" s="23" t="s">
        <v>18</v>
      </c>
      <c r="D129" s="80">
        <v>257</v>
      </c>
      <c r="E129" s="32"/>
      <c r="F129" s="23"/>
      <c r="G129" s="43"/>
      <c r="H129" s="23">
        <f t="shared" si="5"/>
        <v>257</v>
      </c>
      <c r="I129" s="32">
        <v>20</v>
      </c>
      <c r="J129" s="44">
        <f t="shared" si="9"/>
        <v>5140</v>
      </c>
      <c r="K129" s="45"/>
      <c r="L129" s="9"/>
    </row>
    <row r="130" customFormat="1" customHeight="1" spans="1:12">
      <c r="A130" s="41">
        <v>18</v>
      </c>
      <c r="B130" s="57" t="s">
        <v>144</v>
      </c>
      <c r="C130" s="23" t="s">
        <v>18</v>
      </c>
      <c r="D130" s="80">
        <v>193.2</v>
      </c>
      <c r="E130" s="47"/>
      <c r="F130" s="23"/>
      <c r="G130" s="43"/>
      <c r="H130" s="19">
        <f t="shared" si="5"/>
        <v>193.2</v>
      </c>
      <c r="I130" s="32">
        <v>20</v>
      </c>
      <c r="J130" s="44">
        <f t="shared" si="9"/>
        <v>3864</v>
      </c>
      <c r="K130" s="45"/>
      <c r="L130" s="9"/>
    </row>
    <row r="131" customFormat="1" customHeight="1" spans="1:12">
      <c r="A131" s="41">
        <v>19</v>
      </c>
      <c r="B131" s="57" t="s">
        <v>145</v>
      </c>
      <c r="C131" s="23" t="s">
        <v>18</v>
      </c>
      <c r="D131" s="80">
        <v>183</v>
      </c>
      <c r="E131" s="47"/>
      <c r="F131" s="23"/>
      <c r="G131" s="43"/>
      <c r="H131" s="19">
        <f t="shared" si="5"/>
        <v>183</v>
      </c>
      <c r="I131" s="32">
        <v>20</v>
      </c>
      <c r="J131" s="44">
        <f t="shared" si="9"/>
        <v>3660</v>
      </c>
      <c r="K131" s="45"/>
      <c r="L131" s="9"/>
    </row>
    <row r="132" customFormat="1" customHeight="1" spans="1:12">
      <c r="A132" s="41">
        <v>20</v>
      </c>
      <c r="B132" s="57" t="s">
        <v>45</v>
      </c>
      <c r="C132" s="23" t="s">
        <v>18</v>
      </c>
      <c r="D132" s="80">
        <v>220</v>
      </c>
      <c r="E132" s="47"/>
      <c r="F132" s="23"/>
      <c r="G132" s="43"/>
      <c r="H132" s="19">
        <f t="shared" si="5"/>
        <v>220</v>
      </c>
      <c r="I132" s="32">
        <v>20</v>
      </c>
      <c r="J132" s="44">
        <f t="shared" si="9"/>
        <v>4400</v>
      </c>
      <c r="K132" s="45"/>
      <c r="L132" s="9"/>
    </row>
    <row r="133" s="3" customFormat="1" ht="17" customHeight="1" spans="1:12">
      <c r="A133" s="41">
        <v>21</v>
      </c>
      <c r="B133" s="57" t="s">
        <v>60</v>
      </c>
      <c r="C133" s="23" t="s">
        <v>18</v>
      </c>
      <c r="D133" s="80">
        <v>75.5</v>
      </c>
      <c r="E133" s="82"/>
      <c r="F133" s="30"/>
      <c r="G133" s="31"/>
      <c r="H133" s="19">
        <f t="shared" ref="H133:H196" si="10">D133+E133+F133+G133</f>
        <v>75.5</v>
      </c>
      <c r="I133" s="32">
        <v>20</v>
      </c>
      <c r="J133" s="44">
        <f t="shared" ref="J133:J147" si="11">H133*I133</f>
        <v>1510</v>
      </c>
      <c r="K133" s="30"/>
      <c r="L133" s="79"/>
    </row>
    <row r="134" s="3" customFormat="1" ht="17" customHeight="1" spans="1:12">
      <c r="A134" s="41">
        <v>22</v>
      </c>
      <c r="B134" s="57" t="s">
        <v>146</v>
      </c>
      <c r="C134" s="23" t="s">
        <v>18</v>
      </c>
      <c r="D134" s="80">
        <v>93.5</v>
      </c>
      <c r="E134" s="82"/>
      <c r="F134" s="30"/>
      <c r="G134" s="31"/>
      <c r="H134" s="19">
        <f t="shared" si="10"/>
        <v>93.5</v>
      </c>
      <c r="I134" s="32">
        <v>20</v>
      </c>
      <c r="J134" s="44">
        <f t="shared" si="11"/>
        <v>1870</v>
      </c>
      <c r="K134" s="30"/>
      <c r="L134" s="79"/>
    </row>
    <row r="135" s="3" customFormat="1" ht="17" customHeight="1" spans="1:12">
      <c r="A135" s="41">
        <v>23</v>
      </c>
      <c r="B135" s="57" t="s">
        <v>147</v>
      </c>
      <c r="C135" s="23" t="s">
        <v>18</v>
      </c>
      <c r="D135" s="80">
        <v>15</v>
      </c>
      <c r="E135" s="82"/>
      <c r="F135" s="30"/>
      <c r="G135" s="31"/>
      <c r="H135" s="19">
        <f t="shared" si="10"/>
        <v>15</v>
      </c>
      <c r="I135" s="32">
        <v>20</v>
      </c>
      <c r="J135" s="44">
        <f t="shared" si="11"/>
        <v>300</v>
      </c>
      <c r="K135" s="30"/>
      <c r="L135" s="79"/>
    </row>
    <row r="136" s="3" customFormat="1" ht="17" customHeight="1" spans="1:12">
      <c r="A136" s="41">
        <v>24</v>
      </c>
      <c r="B136" s="57" t="s">
        <v>148</v>
      </c>
      <c r="C136" s="23" t="s">
        <v>18</v>
      </c>
      <c r="D136" s="30"/>
      <c r="E136" s="82"/>
      <c r="F136" s="80">
        <v>10</v>
      </c>
      <c r="G136" s="83"/>
      <c r="H136" s="19">
        <f t="shared" si="10"/>
        <v>10</v>
      </c>
      <c r="I136" s="32">
        <v>20</v>
      </c>
      <c r="J136" s="44">
        <f t="shared" si="11"/>
        <v>200</v>
      </c>
      <c r="K136" s="30"/>
      <c r="L136" s="79"/>
    </row>
    <row r="137" s="3" customFormat="1" ht="17" customHeight="1" spans="1:12">
      <c r="A137" s="76" t="s">
        <v>52</v>
      </c>
      <c r="B137" s="77"/>
      <c r="C137" s="39"/>
      <c r="D137" s="30">
        <f>SUM(D113:D136)</f>
        <v>4004.29</v>
      </c>
      <c r="E137" s="30">
        <f>SUM(E113:E136)</f>
        <v>0</v>
      </c>
      <c r="F137" s="30">
        <f>SUM(F113:F136)</f>
        <v>10</v>
      </c>
      <c r="G137" s="30">
        <f>SUM(G113:G136)</f>
        <v>0</v>
      </c>
      <c r="H137" s="30">
        <f>SUM(H113:H136)</f>
        <v>4014.29</v>
      </c>
      <c r="I137" s="24">
        <f>J137/H137</f>
        <v>20</v>
      </c>
      <c r="J137" s="81">
        <f>SUM(J113:J136)</f>
        <v>80285.8</v>
      </c>
      <c r="K137" s="30"/>
      <c r="L137" s="79"/>
    </row>
    <row r="138" customFormat="1" ht="16" customHeight="1" spans="1:12">
      <c r="A138" s="41">
        <v>1</v>
      </c>
      <c r="B138" s="57" t="s">
        <v>149</v>
      </c>
      <c r="C138" s="23" t="s">
        <v>19</v>
      </c>
      <c r="D138" s="46">
        <v>470.15</v>
      </c>
      <c r="E138" s="32"/>
      <c r="F138" s="23"/>
      <c r="G138" s="43"/>
      <c r="H138" s="23">
        <f t="shared" si="10"/>
        <v>470.15</v>
      </c>
      <c r="I138" s="32">
        <v>20</v>
      </c>
      <c r="J138" s="44">
        <f t="shared" si="11"/>
        <v>9403</v>
      </c>
      <c r="K138" s="45"/>
      <c r="L138" s="9"/>
    </row>
    <row r="139" customFormat="1" spans="1:12">
      <c r="A139" s="41">
        <v>2</v>
      </c>
      <c r="B139" s="57" t="s">
        <v>69</v>
      </c>
      <c r="C139" s="23" t="s">
        <v>19</v>
      </c>
      <c r="D139" s="80">
        <v>178.47</v>
      </c>
      <c r="E139" s="32"/>
      <c r="F139" s="23"/>
      <c r="G139" s="43"/>
      <c r="H139" s="19">
        <f t="shared" si="10"/>
        <v>178.47</v>
      </c>
      <c r="I139" s="32">
        <v>20</v>
      </c>
      <c r="J139" s="44">
        <f t="shared" si="11"/>
        <v>3569.4</v>
      </c>
      <c r="K139" s="45"/>
      <c r="L139" s="9"/>
    </row>
    <row r="140" customFormat="1" customHeight="1" spans="1:12">
      <c r="A140" s="41">
        <v>3</v>
      </c>
      <c r="B140" s="57" t="s">
        <v>150</v>
      </c>
      <c r="C140" s="23" t="s">
        <v>19</v>
      </c>
      <c r="D140" s="80">
        <v>399.7</v>
      </c>
      <c r="E140" s="32"/>
      <c r="F140" s="23"/>
      <c r="G140" s="43"/>
      <c r="H140" s="23">
        <f t="shared" si="10"/>
        <v>399.7</v>
      </c>
      <c r="I140" s="32">
        <v>20</v>
      </c>
      <c r="J140" s="44">
        <f t="shared" si="11"/>
        <v>7994</v>
      </c>
      <c r="K140" s="45"/>
      <c r="L140" s="9"/>
    </row>
    <row r="141" customFormat="1" customHeight="1" spans="1:12">
      <c r="A141" s="41">
        <v>4</v>
      </c>
      <c r="B141" s="57" t="s">
        <v>151</v>
      </c>
      <c r="C141" s="23" t="s">
        <v>19</v>
      </c>
      <c r="D141" s="80">
        <v>378.38</v>
      </c>
      <c r="E141" s="32"/>
      <c r="F141" s="23"/>
      <c r="G141" s="43"/>
      <c r="H141" s="19">
        <f t="shared" si="10"/>
        <v>378.38</v>
      </c>
      <c r="I141" s="32">
        <v>20</v>
      </c>
      <c r="J141" s="44">
        <f t="shared" si="11"/>
        <v>7567.6</v>
      </c>
      <c r="K141" s="45"/>
      <c r="L141" s="9"/>
    </row>
    <row r="142" customFormat="1" customHeight="1" spans="1:12">
      <c r="A142" s="41">
        <v>5</v>
      </c>
      <c r="B142" s="57" t="s">
        <v>90</v>
      </c>
      <c r="C142" s="23" t="s">
        <v>19</v>
      </c>
      <c r="D142" s="80">
        <v>31.06</v>
      </c>
      <c r="E142" s="32"/>
      <c r="F142" s="23"/>
      <c r="G142" s="43"/>
      <c r="H142" s="19">
        <f t="shared" si="10"/>
        <v>31.06</v>
      </c>
      <c r="I142" s="32">
        <v>20</v>
      </c>
      <c r="J142" s="44">
        <f t="shared" si="11"/>
        <v>621.2</v>
      </c>
      <c r="K142" s="45"/>
      <c r="L142" s="9"/>
    </row>
    <row r="143" customFormat="1" customHeight="1" spans="1:12">
      <c r="A143" s="41">
        <v>6</v>
      </c>
      <c r="B143" s="57" t="s">
        <v>152</v>
      </c>
      <c r="C143" s="23" t="s">
        <v>19</v>
      </c>
      <c r="D143" s="80">
        <v>341.39</v>
      </c>
      <c r="E143" s="32"/>
      <c r="F143" s="23"/>
      <c r="G143" s="43"/>
      <c r="H143" s="19">
        <f t="shared" si="10"/>
        <v>341.39</v>
      </c>
      <c r="I143" s="32">
        <v>20</v>
      </c>
      <c r="J143" s="44">
        <f t="shared" si="11"/>
        <v>6827.8</v>
      </c>
      <c r="K143" s="45"/>
      <c r="L143" s="9"/>
    </row>
    <row r="144" customFormat="1" customHeight="1" spans="1:12">
      <c r="A144" s="41">
        <v>7</v>
      </c>
      <c r="B144" s="57" t="s">
        <v>107</v>
      </c>
      <c r="C144" s="23" t="s">
        <v>19</v>
      </c>
      <c r="D144" s="80">
        <v>33.25</v>
      </c>
      <c r="E144" s="32"/>
      <c r="F144" s="23"/>
      <c r="G144" s="43"/>
      <c r="H144" s="19">
        <f t="shared" si="10"/>
        <v>33.25</v>
      </c>
      <c r="I144" s="32">
        <v>20</v>
      </c>
      <c r="J144" s="44">
        <f t="shared" si="11"/>
        <v>665</v>
      </c>
      <c r="K144" s="45"/>
      <c r="L144" s="9"/>
    </row>
    <row r="145" customFormat="1" customHeight="1" spans="1:12">
      <c r="A145" s="41">
        <v>8</v>
      </c>
      <c r="B145" s="57" t="s">
        <v>135</v>
      </c>
      <c r="C145" s="23" t="s">
        <v>19</v>
      </c>
      <c r="D145" s="80">
        <v>20</v>
      </c>
      <c r="E145" s="32"/>
      <c r="F145" s="23"/>
      <c r="G145" s="43"/>
      <c r="H145" s="19">
        <f t="shared" si="10"/>
        <v>20</v>
      </c>
      <c r="I145" s="32">
        <v>20</v>
      </c>
      <c r="J145" s="44">
        <f t="shared" si="11"/>
        <v>400</v>
      </c>
      <c r="K145" s="45"/>
      <c r="L145" s="9"/>
    </row>
    <row r="146" customFormat="1" customHeight="1" spans="1:12">
      <c r="A146" s="41">
        <v>9</v>
      </c>
      <c r="B146" s="57" t="s">
        <v>45</v>
      </c>
      <c r="C146" s="23" t="s">
        <v>19</v>
      </c>
      <c r="D146" s="80">
        <v>113.29</v>
      </c>
      <c r="E146" s="32"/>
      <c r="F146" s="23"/>
      <c r="G146" s="43"/>
      <c r="H146" s="19">
        <f t="shared" si="10"/>
        <v>113.29</v>
      </c>
      <c r="I146" s="32">
        <v>20</v>
      </c>
      <c r="J146" s="44">
        <f t="shared" si="11"/>
        <v>2265.8</v>
      </c>
      <c r="K146" s="45"/>
      <c r="L146" s="9"/>
    </row>
    <row r="147" customFormat="1" customHeight="1" spans="1:12">
      <c r="A147" s="41">
        <v>10</v>
      </c>
      <c r="B147" s="57" t="s">
        <v>60</v>
      </c>
      <c r="C147" s="23" t="s">
        <v>19</v>
      </c>
      <c r="D147" s="80">
        <v>71.41</v>
      </c>
      <c r="E147" s="32"/>
      <c r="F147" s="23"/>
      <c r="G147" s="43"/>
      <c r="H147" s="19">
        <f t="shared" si="10"/>
        <v>71.41</v>
      </c>
      <c r="I147" s="32">
        <v>20</v>
      </c>
      <c r="J147" s="44">
        <f t="shared" si="11"/>
        <v>1428.2</v>
      </c>
      <c r="K147" s="45"/>
      <c r="L147" s="9"/>
    </row>
    <row r="148" s="3" customFormat="1" ht="17" customHeight="1" spans="1:12">
      <c r="A148" s="76" t="s">
        <v>52</v>
      </c>
      <c r="B148" s="77"/>
      <c r="C148" s="39"/>
      <c r="D148" s="30">
        <f>SUM(D138:D147)</f>
        <v>2037.1</v>
      </c>
      <c r="E148" s="30">
        <f>SUM(E138:E147)</f>
        <v>0</v>
      </c>
      <c r="F148" s="30">
        <f>SUM(F138:F147)</f>
        <v>0</v>
      </c>
      <c r="G148" s="30">
        <f>SUM(G138:G147)</f>
        <v>0</v>
      </c>
      <c r="H148" s="30">
        <f>SUM(H138:H147)</f>
        <v>2037.1</v>
      </c>
      <c r="I148" s="24">
        <f>J148/H148</f>
        <v>20</v>
      </c>
      <c r="J148" s="75">
        <f>SUM(J138:J147)</f>
        <v>40742</v>
      </c>
      <c r="K148" s="30"/>
      <c r="L148" s="79"/>
    </row>
    <row r="149" customFormat="1" spans="1:12">
      <c r="A149" s="41">
        <v>1</v>
      </c>
      <c r="B149" s="57" t="s">
        <v>153</v>
      </c>
      <c r="C149" s="23" t="s">
        <v>20</v>
      </c>
      <c r="D149" s="80">
        <v>400</v>
      </c>
      <c r="E149" s="32"/>
      <c r="F149" s="23"/>
      <c r="G149" s="43"/>
      <c r="H149" s="23">
        <f t="shared" si="10"/>
        <v>400</v>
      </c>
      <c r="I149" s="32">
        <v>20</v>
      </c>
      <c r="J149" s="44">
        <f t="shared" ref="J149:J157" si="12">H149*I149</f>
        <v>8000</v>
      </c>
      <c r="K149" s="45"/>
      <c r="L149" s="9"/>
    </row>
    <row r="150" customFormat="1" ht="14" customHeight="1" spans="1:12">
      <c r="A150" s="41">
        <v>2</v>
      </c>
      <c r="B150" s="57" t="s">
        <v>154</v>
      </c>
      <c r="C150" s="23" t="s">
        <v>20</v>
      </c>
      <c r="D150" s="80">
        <v>295.8</v>
      </c>
      <c r="E150" s="32"/>
      <c r="F150" s="23"/>
      <c r="G150" s="43"/>
      <c r="H150" s="23">
        <f t="shared" si="10"/>
        <v>295.8</v>
      </c>
      <c r="I150" s="32">
        <v>20</v>
      </c>
      <c r="J150" s="44">
        <f t="shared" si="12"/>
        <v>5916</v>
      </c>
      <c r="K150" s="45"/>
      <c r="L150" s="9"/>
    </row>
    <row r="151" s="4" customFormat="1" customHeight="1" spans="1:12">
      <c r="A151" s="41">
        <v>3</v>
      </c>
      <c r="B151" s="57" t="s">
        <v>155</v>
      </c>
      <c r="C151" s="23" t="s">
        <v>20</v>
      </c>
      <c r="D151" s="84">
        <v>105.31</v>
      </c>
      <c r="E151" s="32"/>
      <c r="F151" s="23"/>
      <c r="G151" s="43"/>
      <c r="H151" s="23">
        <f t="shared" si="10"/>
        <v>105.31</v>
      </c>
      <c r="I151" s="32">
        <v>20</v>
      </c>
      <c r="J151" s="44">
        <f t="shared" si="12"/>
        <v>2106.2</v>
      </c>
      <c r="K151" s="45"/>
      <c r="L151" s="85"/>
    </row>
    <row r="152" customFormat="1" customHeight="1" spans="1:12">
      <c r="A152" s="41">
        <v>4</v>
      </c>
      <c r="B152" s="57" t="s">
        <v>156</v>
      </c>
      <c r="C152" s="23" t="s">
        <v>20</v>
      </c>
      <c r="D152" s="80">
        <v>180.16</v>
      </c>
      <c r="E152" s="32"/>
      <c r="F152" s="23"/>
      <c r="G152" s="43"/>
      <c r="H152" s="19">
        <f t="shared" si="10"/>
        <v>180.16</v>
      </c>
      <c r="I152" s="32">
        <v>20</v>
      </c>
      <c r="J152" s="44">
        <f t="shared" si="12"/>
        <v>3603.2</v>
      </c>
      <c r="K152" s="45"/>
      <c r="L152" s="9"/>
    </row>
    <row r="153" customFormat="1" customHeight="1" spans="1:12">
      <c r="A153" s="41">
        <v>5</v>
      </c>
      <c r="B153" s="57" t="s">
        <v>157</v>
      </c>
      <c r="C153" s="23" t="s">
        <v>20</v>
      </c>
      <c r="D153" s="80">
        <v>231</v>
      </c>
      <c r="E153" s="32"/>
      <c r="F153" s="23"/>
      <c r="G153" s="43"/>
      <c r="H153" s="23">
        <f t="shared" si="10"/>
        <v>231</v>
      </c>
      <c r="I153" s="32">
        <v>20</v>
      </c>
      <c r="J153" s="44">
        <f t="shared" si="12"/>
        <v>4620</v>
      </c>
      <c r="K153" s="45"/>
      <c r="L153" s="9"/>
    </row>
    <row r="154" customFormat="1" customHeight="1" spans="1:12">
      <c r="A154" s="41">
        <v>6</v>
      </c>
      <c r="B154" s="57" t="s">
        <v>158</v>
      </c>
      <c r="C154" s="23" t="s">
        <v>20</v>
      </c>
      <c r="D154" s="80">
        <v>10</v>
      </c>
      <c r="E154" s="32"/>
      <c r="F154" s="23"/>
      <c r="G154" s="43"/>
      <c r="H154" s="19">
        <f t="shared" si="10"/>
        <v>10</v>
      </c>
      <c r="I154" s="32">
        <v>20</v>
      </c>
      <c r="J154" s="44">
        <f t="shared" si="12"/>
        <v>200</v>
      </c>
      <c r="K154" s="45"/>
      <c r="L154" s="9"/>
    </row>
    <row r="155" customFormat="1" customHeight="1" spans="1:12">
      <c r="A155" s="41">
        <v>7</v>
      </c>
      <c r="B155" s="57" t="s">
        <v>159</v>
      </c>
      <c r="C155" s="23" t="s">
        <v>20</v>
      </c>
      <c r="D155" s="80">
        <v>1.13</v>
      </c>
      <c r="E155" s="32"/>
      <c r="F155" s="23"/>
      <c r="G155" s="43"/>
      <c r="H155" s="19">
        <f t="shared" si="10"/>
        <v>1.13</v>
      </c>
      <c r="I155" s="32">
        <v>20</v>
      </c>
      <c r="J155" s="44">
        <f t="shared" si="12"/>
        <v>22.6</v>
      </c>
      <c r="K155" s="45"/>
      <c r="L155" s="9"/>
    </row>
    <row r="156" customFormat="1" customHeight="1" spans="1:12">
      <c r="A156" s="41">
        <v>8</v>
      </c>
      <c r="B156" s="57" t="s">
        <v>160</v>
      </c>
      <c r="C156" s="23" t="s">
        <v>20</v>
      </c>
      <c r="D156" s="80">
        <v>2.51</v>
      </c>
      <c r="E156" s="32"/>
      <c r="F156" s="23"/>
      <c r="G156" s="43"/>
      <c r="H156" s="19">
        <f t="shared" si="10"/>
        <v>2.51</v>
      </c>
      <c r="I156" s="32">
        <v>20</v>
      </c>
      <c r="J156" s="44">
        <f t="shared" si="12"/>
        <v>50.2</v>
      </c>
      <c r="K156" s="45"/>
      <c r="L156" s="9"/>
    </row>
    <row r="157" s="3" customFormat="1" ht="17" customHeight="1" spans="1:12">
      <c r="A157" s="76" t="s">
        <v>52</v>
      </c>
      <c r="B157" s="77"/>
      <c r="C157" s="39"/>
      <c r="D157" s="30">
        <f>SUM(D149:D156)</f>
        <v>1225.91</v>
      </c>
      <c r="E157" s="30">
        <f>SUM(E149:E156)</f>
        <v>0</v>
      </c>
      <c r="F157" s="30">
        <f>SUM(F149:F156)</f>
        <v>0</v>
      </c>
      <c r="G157" s="30">
        <f>SUM(G149:G156)</f>
        <v>0</v>
      </c>
      <c r="H157" s="30">
        <f>SUM(H149:H156)</f>
        <v>1225.91</v>
      </c>
      <c r="I157" s="24">
        <f>J157/H157</f>
        <v>20</v>
      </c>
      <c r="J157" s="86">
        <f>SUM(J149:J156)</f>
        <v>24518.2</v>
      </c>
      <c r="K157" s="30"/>
      <c r="L157" s="79"/>
    </row>
    <row r="158" customFormat="1" spans="1:12">
      <c r="A158" s="41">
        <v>1</v>
      </c>
      <c r="B158" s="57" t="s">
        <v>138</v>
      </c>
      <c r="C158" s="23" t="s">
        <v>21</v>
      </c>
      <c r="D158" s="46">
        <v>86</v>
      </c>
      <c r="E158" s="32"/>
      <c r="F158" s="23"/>
      <c r="G158" s="43"/>
      <c r="H158" s="19">
        <f t="shared" si="10"/>
        <v>86</v>
      </c>
      <c r="I158" s="32">
        <v>20</v>
      </c>
      <c r="J158" s="44">
        <f t="shared" ref="J158:J171" si="13">H158*I158</f>
        <v>1720</v>
      </c>
      <c r="K158" s="45"/>
      <c r="L158" s="9"/>
    </row>
    <row r="159" customFormat="1" ht="16" customHeight="1" spans="1:12">
      <c r="A159" s="41">
        <v>2</v>
      </c>
      <c r="B159" s="57" t="s">
        <v>107</v>
      </c>
      <c r="C159" s="23" t="s">
        <v>21</v>
      </c>
      <c r="D159" s="80">
        <v>123</v>
      </c>
      <c r="E159" s="32"/>
      <c r="F159" s="23"/>
      <c r="G159" s="43"/>
      <c r="H159" s="19">
        <f t="shared" si="10"/>
        <v>123</v>
      </c>
      <c r="I159" s="32">
        <v>20</v>
      </c>
      <c r="J159" s="44">
        <f t="shared" si="13"/>
        <v>2460</v>
      </c>
      <c r="K159" s="45"/>
      <c r="L159" s="9"/>
    </row>
    <row r="160" customFormat="1" customHeight="1" spans="1:12">
      <c r="A160" s="41">
        <v>3</v>
      </c>
      <c r="B160" s="57" t="s">
        <v>90</v>
      </c>
      <c r="C160" s="23" t="s">
        <v>21</v>
      </c>
      <c r="D160" s="80">
        <v>35</v>
      </c>
      <c r="E160" s="32"/>
      <c r="F160" s="23"/>
      <c r="G160" s="43"/>
      <c r="H160" s="19">
        <f t="shared" si="10"/>
        <v>35</v>
      </c>
      <c r="I160" s="32">
        <v>20</v>
      </c>
      <c r="J160" s="44">
        <f t="shared" si="13"/>
        <v>700</v>
      </c>
      <c r="K160" s="45"/>
      <c r="L160" s="9"/>
    </row>
    <row r="161" customFormat="1" customHeight="1" spans="1:12">
      <c r="A161" s="41">
        <v>4</v>
      </c>
      <c r="B161" s="57" t="s">
        <v>161</v>
      </c>
      <c r="C161" s="23" t="s">
        <v>21</v>
      </c>
      <c r="D161" s="80">
        <v>1076</v>
      </c>
      <c r="E161" s="32"/>
      <c r="F161" s="23"/>
      <c r="G161" s="43"/>
      <c r="H161" s="23">
        <f t="shared" si="10"/>
        <v>1076</v>
      </c>
      <c r="I161" s="32">
        <v>20</v>
      </c>
      <c r="J161" s="44">
        <f t="shared" si="13"/>
        <v>21520</v>
      </c>
      <c r="K161" s="45"/>
      <c r="L161" s="9"/>
    </row>
    <row r="162" customFormat="1" customHeight="1" spans="1:12">
      <c r="A162" s="41">
        <v>5</v>
      </c>
      <c r="B162" s="57" t="s">
        <v>162</v>
      </c>
      <c r="C162" s="23" t="s">
        <v>21</v>
      </c>
      <c r="D162" s="80">
        <v>65</v>
      </c>
      <c r="E162" s="32"/>
      <c r="F162" s="23"/>
      <c r="G162" s="43"/>
      <c r="H162" s="19">
        <f t="shared" si="10"/>
        <v>65</v>
      </c>
      <c r="I162" s="32">
        <v>20</v>
      </c>
      <c r="J162" s="44">
        <f t="shared" si="13"/>
        <v>1300</v>
      </c>
      <c r="K162" s="45"/>
      <c r="L162" s="9"/>
    </row>
    <row r="163" customFormat="1" customHeight="1" spans="1:12">
      <c r="A163" s="41">
        <v>6</v>
      </c>
      <c r="B163" s="57" t="s">
        <v>163</v>
      </c>
      <c r="C163" s="23" t="s">
        <v>21</v>
      </c>
      <c r="D163" s="80">
        <v>35</v>
      </c>
      <c r="E163" s="32"/>
      <c r="F163" s="23"/>
      <c r="G163" s="43"/>
      <c r="H163" s="19">
        <f t="shared" si="10"/>
        <v>35</v>
      </c>
      <c r="I163" s="32">
        <v>20</v>
      </c>
      <c r="J163" s="44">
        <f t="shared" si="13"/>
        <v>700</v>
      </c>
      <c r="K163" s="45"/>
      <c r="L163" s="9"/>
    </row>
    <row r="164" customFormat="1" customHeight="1" spans="1:12">
      <c r="A164" s="41">
        <v>7</v>
      </c>
      <c r="B164" s="57" t="s">
        <v>164</v>
      </c>
      <c r="C164" s="23" t="s">
        <v>21</v>
      </c>
      <c r="D164" s="80">
        <v>125</v>
      </c>
      <c r="E164" s="32"/>
      <c r="F164" s="23"/>
      <c r="G164" s="43"/>
      <c r="H164" s="23">
        <f t="shared" si="10"/>
        <v>125</v>
      </c>
      <c r="I164" s="32">
        <v>20</v>
      </c>
      <c r="J164" s="44">
        <f t="shared" si="13"/>
        <v>2500</v>
      </c>
      <c r="K164" s="45"/>
      <c r="L164" s="9"/>
    </row>
    <row r="165" customFormat="1" customHeight="1" spans="1:12">
      <c r="A165" s="41">
        <v>8</v>
      </c>
      <c r="B165" s="57" t="s">
        <v>165</v>
      </c>
      <c r="C165" s="23" t="s">
        <v>21</v>
      </c>
      <c r="D165" s="80">
        <v>35</v>
      </c>
      <c r="E165" s="32"/>
      <c r="F165" s="23"/>
      <c r="G165" s="43"/>
      <c r="H165" s="19">
        <f t="shared" si="10"/>
        <v>35</v>
      </c>
      <c r="I165" s="32">
        <v>20</v>
      </c>
      <c r="J165" s="44">
        <f t="shared" si="13"/>
        <v>700</v>
      </c>
      <c r="K165" s="45"/>
      <c r="L165" s="9"/>
    </row>
    <row r="166" customFormat="1" customHeight="1" spans="1:12">
      <c r="A166" s="41">
        <v>9</v>
      </c>
      <c r="B166" s="57" t="s">
        <v>166</v>
      </c>
      <c r="C166" s="23" t="s">
        <v>21</v>
      </c>
      <c r="D166" s="80">
        <v>45</v>
      </c>
      <c r="E166" s="32"/>
      <c r="F166" s="23"/>
      <c r="G166" s="43"/>
      <c r="H166" s="19">
        <f t="shared" si="10"/>
        <v>45</v>
      </c>
      <c r="I166" s="32">
        <v>20</v>
      </c>
      <c r="J166" s="44">
        <f t="shared" si="13"/>
        <v>900</v>
      </c>
      <c r="K166" s="45"/>
      <c r="L166" s="9"/>
    </row>
    <row r="167" customFormat="1" customHeight="1" spans="1:12">
      <c r="A167" s="41">
        <v>10</v>
      </c>
      <c r="B167" s="57" t="s">
        <v>167</v>
      </c>
      <c r="C167" s="23" t="s">
        <v>21</v>
      </c>
      <c r="D167" s="80">
        <v>25</v>
      </c>
      <c r="E167" s="32"/>
      <c r="F167" s="23"/>
      <c r="G167" s="43"/>
      <c r="H167" s="19">
        <f t="shared" si="10"/>
        <v>25</v>
      </c>
      <c r="I167" s="32">
        <v>20</v>
      </c>
      <c r="J167" s="44">
        <f t="shared" si="13"/>
        <v>500</v>
      </c>
      <c r="K167" s="45"/>
      <c r="L167" s="9"/>
    </row>
    <row r="168" customFormat="1" customHeight="1" spans="1:12">
      <c r="A168" s="41">
        <v>11</v>
      </c>
      <c r="B168" s="57" t="s">
        <v>168</v>
      </c>
      <c r="C168" s="23" t="s">
        <v>21</v>
      </c>
      <c r="D168" s="80">
        <v>6</v>
      </c>
      <c r="E168" s="32"/>
      <c r="F168" s="23"/>
      <c r="G168" s="43"/>
      <c r="H168" s="19">
        <f t="shared" si="10"/>
        <v>6</v>
      </c>
      <c r="I168" s="32">
        <v>20</v>
      </c>
      <c r="J168" s="44">
        <f t="shared" si="13"/>
        <v>120</v>
      </c>
      <c r="K168" s="45"/>
      <c r="L168" s="9"/>
    </row>
    <row r="169" customFormat="1" spans="1:12">
      <c r="A169" s="41">
        <v>12</v>
      </c>
      <c r="B169" s="57" t="s">
        <v>169</v>
      </c>
      <c r="C169" s="23" t="s">
        <v>21</v>
      </c>
      <c r="D169" s="80">
        <v>0</v>
      </c>
      <c r="E169" s="32"/>
      <c r="F169" s="23"/>
      <c r="G169" s="43"/>
      <c r="H169" s="23">
        <f t="shared" si="10"/>
        <v>0</v>
      </c>
      <c r="I169" s="32">
        <v>20</v>
      </c>
      <c r="J169" s="44">
        <f t="shared" si="13"/>
        <v>0</v>
      </c>
      <c r="K169" s="45"/>
      <c r="L169" s="9"/>
    </row>
    <row r="170" customFormat="1" customHeight="1" spans="1:12">
      <c r="A170" s="41">
        <v>13</v>
      </c>
      <c r="B170" s="57" t="s">
        <v>170</v>
      </c>
      <c r="C170" s="23" t="s">
        <v>21</v>
      </c>
      <c r="D170" s="80"/>
      <c r="E170" s="32"/>
      <c r="F170" s="23"/>
      <c r="G170" s="83">
        <v>519</v>
      </c>
      <c r="H170" s="23">
        <f t="shared" si="10"/>
        <v>519</v>
      </c>
      <c r="I170" s="32">
        <v>20</v>
      </c>
      <c r="J170" s="44">
        <f t="shared" si="13"/>
        <v>10380</v>
      </c>
      <c r="K170" s="45"/>
      <c r="L170" s="9"/>
    </row>
    <row r="171" customFormat="1" customHeight="1" spans="1:12">
      <c r="A171" s="41">
        <v>14</v>
      </c>
      <c r="B171" s="57" t="s">
        <v>171</v>
      </c>
      <c r="C171" s="23" t="s">
        <v>21</v>
      </c>
      <c r="D171" s="80"/>
      <c r="E171" s="32"/>
      <c r="F171" s="23"/>
      <c r="G171" s="83">
        <v>105</v>
      </c>
      <c r="H171" s="23">
        <f t="shared" si="10"/>
        <v>105</v>
      </c>
      <c r="I171" s="32">
        <v>20</v>
      </c>
      <c r="J171" s="44">
        <f t="shared" si="13"/>
        <v>2100</v>
      </c>
      <c r="K171" s="45"/>
      <c r="L171" s="9"/>
    </row>
    <row r="172" s="3" customFormat="1" ht="17" customHeight="1" spans="1:12">
      <c r="A172" s="76" t="s">
        <v>52</v>
      </c>
      <c r="B172" s="77"/>
      <c r="C172" s="39"/>
      <c r="D172" s="30">
        <f>SUM(D158:D171)</f>
        <v>1656</v>
      </c>
      <c r="E172" s="30">
        <f>SUM(E158:E171)</f>
        <v>0</v>
      </c>
      <c r="F172" s="30">
        <f>SUM(F158:F171)</f>
        <v>0</v>
      </c>
      <c r="G172" s="30">
        <f>SUM(G158:G171)</f>
        <v>624</v>
      </c>
      <c r="H172" s="30">
        <f>SUM(H158:H171)</f>
        <v>2280</v>
      </c>
      <c r="I172" s="24">
        <f>J172/H172</f>
        <v>20</v>
      </c>
      <c r="J172" s="86">
        <f>SUM(J158:J171)</f>
        <v>45600</v>
      </c>
      <c r="K172" s="30"/>
      <c r="L172" s="79"/>
    </row>
    <row r="173" customFormat="1" spans="1:12">
      <c r="A173" s="41">
        <v>1</v>
      </c>
      <c r="B173" s="57" t="s">
        <v>127</v>
      </c>
      <c r="C173" s="23" t="s">
        <v>22</v>
      </c>
      <c r="D173" s="80">
        <v>56</v>
      </c>
      <c r="E173" s="32"/>
      <c r="F173" s="23"/>
      <c r="G173" s="43"/>
      <c r="H173" s="19">
        <f t="shared" si="10"/>
        <v>56</v>
      </c>
      <c r="I173" s="32">
        <v>20</v>
      </c>
      <c r="J173" s="44">
        <f t="shared" ref="J173:J178" si="14">H173*I173</f>
        <v>1120</v>
      </c>
      <c r="K173" s="45"/>
      <c r="L173" s="9"/>
    </row>
    <row r="174" customFormat="1" spans="1:12">
      <c r="A174" s="41">
        <v>2</v>
      </c>
      <c r="B174" s="57" t="s">
        <v>172</v>
      </c>
      <c r="C174" s="23" t="s">
        <v>22</v>
      </c>
      <c r="D174" s="80">
        <v>24.5</v>
      </c>
      <c r="E174" s="32"/>
      <c r="F174" s="23"/>
      <c r="G174" s="43"/>
      <c r="H174" s="19">
        <f t="shared" si="10"/>
        <v>24.5</v>
      </c>
      <c r="I174" s="32">
        <v>20</v>
      </c>
      <c r="J174" s="44">
        <f t="shared" si="14"/>
        <v>490</v>
      </c>
      <c r="K174" s="45"/>
      <c r="L174" s="9"/>
    </row>
    <row r="175" customFormat="1" customHeight="1" spans="1:12">
      <c r="A175" s="41">
        <v>3</v>
      </c>
      <c r="B175" s="57" t="s">
        <v>163</v>
      </c>
      <c r="C175" s="23" t="s">
        <v>22</v>
      </c>
      <c r="D175" s="80">
        <v>50</v>
      </c>
      <c r="E175" s="32"/>
      <c r="F175" s="23"/>
      <c r="G175" s="43"/>
      <c r="H175" s="19">
        <f t="shared" si="10"/>
        <v>50</v>
      </c>
      <c r="I175" s="32">
        <v>20</v>
      </c>
      <c r="J175" s="44">
        <f t="shared" si="14"/>
        <v>1000</v>
      </c>
      <c r="K175" s="45"/>
      <c r="L175" s="9"/>
    </row>
    <row r="176" customFormat="1" customHeight="1" spans="1:12">
      <c r="A176" s="41">
        <v>4</v>
      </c>
      <c r="B176" s="57" t="s">
        <v>90</v>
      </c>
      <c r="C176" s="23" t="s">
        <v>22</v>
      </c>
      <c r="D176" s="80">
        <v>30</v>
      </c>
      <c r="E176" s="32"/>
      <c r="F176" s="23"/>
      <c r="G176" s="43"/>
      <c r="H176" s="19">
        <f t="shared" si="10"/>
        <v>30</v>
      </c>
      <c r="I176" s="32">
        <v>20</v>
      </c>
      <c r="J176" s="44">
        <f t="shared" si="14"/>
        <v>600</v>
      </c>
      <c r="K176" s="45"/>
      <c r="L176" s="9"/>
    </row>
    <row r="177" customFormat="1" customHeight="1" spans="1:12">
      <c r="A177" s="41">
        <v>5</v>
      </c>
      <c r="B177" s="57" t="s">
        <v>173</v>
      </c>
      <c r="C177" s="23" t="s">
        <v>22</v>
      </c>
      <c r="D177" s="80">
        <v>516</v>
      </c>
      <c r="E177" s="32"/>
      <c r="F177" s="23"/>
      <c r="G177" s="43"/>
      <c r="H177" s="23">
        <f t="shared" si="10"/>
        <v>516</v>
      </c>
      <c r="I177" s="32">
        <v>20</v>
      </c>
      <c r="J177" s="44">
        <f t="shared" si="14"/>
        <v>10320</v>
      </c>
      <c r="K177" s="45"/>
      <c r="L177" s="9"/>
    </row>
    <row r="178" customFormat="1" customHeight="1" spans="1:12">
      <c r="A178" s="41">
        <v>6</v>
      </c>
      <c r="B178" s="57" t="s">
        <v>174</v>
      </c>
      <c r="C178" s="23" t="s">
        <v>22</v>
      </c>
      <c r="D178" s="80">
        <v>76</v>
      </c>
      <c r="E178" s="32"/>
      <c r="F178" s="23"/>
      <c r="G178" s="43"/>
      <c r="H178" s="19">
        <f t="shared" si="10"/>
        <v>76</v>
      </c>
      <c r="I178" s="32">
        <v>20</v>
      </c>
      <c r="J178" s="44">
        <f t="shared" si="14"/>
        <v>1520</v>
      </c>
      <c r="K178" s="45"/>
      <c r="L178" s="9"/>
    </row>
    <row r="179" s="3" customFormat="1" ht="17" customHeight="1" spans="1:12">
      <c r="A179" s="76" t="s">
        <v>52</v>
      </c>
      <c r="B179" s="77"/>
      <c r="C179" s="39"/>
      <c r="D179" s="30">
        <f>SUM(D173:D178)</f>
        <v>752.5</v>
      </c>
      <c r="E179" s="30">
        <f>SUM(E173:E178)</f>
        <v>0</v>
      </c>
      <c r="F179" s="30">
        <f>SUM(F173:F178)</f>
        <v>0</v>
      </c>
      <c r="G179" s="30">
        <f>SUM(G173:G178)</f>
        <v>0</v>
      </c>
      <c r="H179" s="30">
        <f>SUM(H173:H178)</f>
        <v>752.5</v>
      </c>
      <c r="I179" s="24">
        <f>J179/H179</f>
        <v>20</v>
      </c>
      <c r="J179" s="86">
        <f>SUM(J173:J178)</f>
        <v>15050</v>
      </c>
      <c r="K179" s="30"/>
      <c r="L179" s="79"/>
    </row>
    <row r="180" customFormat="1" ht="14" customHeight="1" spans="1:12">
      <c r="A180" s="41">
        <v>1</v>
      </c>
      <c r="B180" s="57" t="s">
        <v>175</v>
      </c>
      <c r="C180" s="23" t="s">
        <v>23</v>
      </c>
      <c r="D180" s="46">
        <v>1.1</v>
      </c>
      <c r="E180" s="32"/>
      <c r="F180" s="23">
        <v>1.2</v>
      </c>
      <c r="G180" s="43"/>
      <c r="H180" s="19">
        <f t="shared" si="10"/>
        <v>2.3</v>
      </c>
      <c r="I180" s="32">
        <v>20</v>
      </c>
      <c r="J180" s="44">
        <f t="shared" ref="J180:J203" si="15">H180*I180</f>
        <v>46</v>
      </c>
      <c r="K180" s="45"/>
      <c r="L180" s="9"/>
    </row>
    <row r="181" customFormat="1" ht="14" customHeight="1" spans="1:12">
      <c r="A181" s="41">
        <v>2</v>
      </c>
      <c r="B181" s="57" t="s">
        <v>176</v>
      </c>
      <c r="C181" s="23" t="s">
        <v>23</v>
      </c>
      <c r="D181" s="80">
        <v>2.3</v>
      </c>
      <c r="E181" s="32"/>
      <c r="F181" s="23">
        <v>1</v>
      </c>
      <c r="G181" s="43"/>
      <c r="H181" s="19">
        <f t="shared" si="10"/>
        <v>3.3</v>
      </c>
      <c r="I181" s="32">
        <v>20</v>
      </c>
      <c r="J181" s="44">
        <f t="shared" si="15"/>
        <v>66</v>
      </c>
      <c r="K181" s="45"/>
      <c r="L181" s="9"/>
    </row>
    <row r="182" customFormat="1" customHeight="1" spans="1:12">
      <c r="A182" s="41">
        <v>3</v>
      </c>
      <c r="B182" s="57" t="s">
        <v>56</v>
      </c>
      <c r="C182" s="23" t="s">
        <v>23</v>
      </c>
      <c r="D182" s="80">
        <v>96.19</v>
      </c>
      <c r="E182" s="32"/>
      <c r="F182" s="23"/>
      <c r="G182" s="43"/>
      <c r="H182" s="19">
        <f t="shared" si="10"/>
        <v>96.19</v>
      </c>
      <c r="I182" s="32">
        <v>20</v>
      </c>
      <c r="J182" s="44">
        <f t="shared" si="15"/>
        <v>1923.8</v>
      </c>
      <c r="K182" s="45"/>
      <c r="L182" s="9"/>
    </row>
    <row r="183" customFormat="1" customHeight="1" spans="1:12">
      <c r="A183" s="41">
        <v>4</v>
      </c>
      <c r="B183" s="57" t="s">
        <v>54</v>
      </c>
      <c r="C183" s="23" t="s">
        <v>23</v>
      </c>
      <c r="D183" s="80">
        <v>63.75</v>
      </c>
      <c r="E183" s="32"/>
      <c r="F183" s="23"/>
      <c r="G183" s="43"/>
      <c r="H183" s="19">
        <f t="shared" si="10"/>
        <v>63.75</v>
      </c>
      <c r="I183" s="32">
        <v>20</v>
      </c>
      <c r="J183" s="44">
        <f t="shared" si="15"/>
        <v>1275</v>
      </c>
      <c r="K183" s="45"/>
      <c r="L183" s="9"/>
    </row>
    <row r="184" customFormat="1" customHeight="1" spans="1:12">
      <c r="A184" s="41">
        <v>5</v>
      </c>
      <c r="B184" s="57" t="s">
        <v>46</v>
      </c>
      <c r="C184" s="23" t="s">
        <v>23</v>
      </c>
      <c r="D184" s="80">
        <v>369.43</v>
      </c>
      <c r="E184" s="32"/>
      <c r="F184" s="23"/>
      <c r="G184" s="43"/>
      <c r="H184" s="23">
        <f t="shared" si="10"/>
        <v>369.43</v>
      </c>
      <c r="I184" s="32">
        <v>20</v>
      </c>
      <c r="J184" s="44">
        <f t="shared" si="15"/>
        <v>7388.6</v>
      </c>
      <c r="K184" s="45"/>
      <c r="L184" s="9"/>
    </row>
    <row r="185" customFormat="1" customHeight="1" spans="1:12">
      <c r="A185" s="41">
        <v>6</v>
      </c>
      <c r="B185" s="57" t="s">
        <v>41</v>
      </c>
      <c r="C185" s="23" t="s">
        <v>23</v>
      </c>
      <c r="D185" s="80">
        <v>120.52</v>
      </c>
      <c r="E185" s="32"/>
      <c r="F185" s="23"/>
      <c r="G185" s="43"/>
      <c r="H185" s="19">
        <f t="shared" si="10"/>
        <v>120.52</v>
      </c>
      <c r="I185" s="32">
        <v>20</v>
      </c>
      <c r="J185" s="44">
        <f t="shared" si="15"/>
        <v>2410.4</v>
      </c>
      <c r="K185" s="45"/>
      <c r="L185" s="9"/>
    </row>
    <row r="186" customFormat="1" customHeight="1" spans="1:12">
      <c r="A186" s="41">
        <v>7</v>
      </c>
      <c r="B186" s="57" t="s">
        <v>48</v>
      </c>
      <c r="C186" s="23" t="s">
        <v>23</v>
      </c>
      <c r="D186" s="80">
        <v>164.06</v>
      </c>
      <c r="E186" s="32"/>
      <c r="F186" s="23"/>
      <c r="G186" s="43"/>
      <c r="H186" s="19">
        <f t="shared" si="10"/>
        <v>164.06</v>
      </c>
      <c r="I186" s="32">
        <v>20</v>
      </c>
      <c r="J186" s="44">
        <f t="shared" si="15"/>
        <v>3281.2</v>
      </c>
      <c r="K186" s="45"/>
      <c r="L186" s="9"/>
    </row>
    <row r="187" customFormat="1" customHeight="1" spans="1:12">
      <c r="A187" s="41">
        <v>8</v>
      </c>
      <c r="B187" s="57" t="s">
        <v>177</v>
      </c>
      <c r="C187" s="23" t="s">
        <v>23</v>
      </c>
      <c r="D187" s="80">
        <v>426</v>
      </c>
      <c r="E187" s="32"/>
      <c r="F187" s="23"/>
      <c r="G187" s="43"/>
      <c r="H187" s="23">
        <f t="shared" si="10"/>
        <v>426</v>
      </c>
      <c r="I187" s="32">
        <v>20</v>
      </c>
      <c r="J187" s="44">
        <f t="shared" si="15"/>
        <v>8520</v>
      </c>
      <c r="K187" s="45"/>
      <c r="L187" s="9"/>
    </row>
    <row r="188" customFormat="1" customHeight="1" spans="1:12">
      <c r="A188" s="41">
        <v>9</v>
      </c>
      <c r="B188" s="57" t="s">
        <v>109</v>
      </c>
      <c r="C188" s="23" t="s">
        <v>23</v>
      </c>
      <c r="D188" s="80">
        <v>210</v>
      </c>
      <c r="E188" s="32"/>
      <c r="F188" s="23"/>
      <c r="G188" s="43"/>
      <c r="H188" s="19">
        <f t="shared" si="10"/>
        <v>210</v>
      </c>
      <c r="I188" s="32">
        <v>20</v>
      </c>
      <c r="J188" s="44">
        <f t="shared" si="15"/>
        <v>4200</v>
      </c>
      <c r="K188" s="45"/>
      <c r="L188" s="9"/>
    </row>
    <row r="189" customFormat="1" customHeight="1" spans="1:12">
      <c r="A189" s="41">
        <v>10</v>
      </c>
      <c r="B189" s="57" t="s">
        <v>178</v>
      </c>
      <c r="C189" s="23" t="s">
        <v>23</v>
      </c>
      <c r="D189" s="80"/>
      <c r="E189" s="32"/>
      <c r="F189" s="23">
        <v>10</v>
      </c>
      <c r="G189" s="43"/>
      <c r="H189" s="19">
        <f t="shared" si="10"/>
        <v>10</v>
      </c>
      <c r="I189" s="32">
        <v>20</v>
      </c>
      <c r="J189" s="44">
        <f t="shared" si="15"/>
        <v>200</v>
      </c>
      <c r="K189" s="45"/>
      <c r="L189" s="9"/>
    </row>
    <row r="190" customFormat="1" customHeight="1" spans="1:12">
      <c r="A190" s="41">
        <v>11</v>
      </c>
      <c r="B190" s="57" t="s">
        <v>179</v>
      </c>
      <c r="C190" s="23" t="s">
        <v>23</v>
      </c>
      <c r="D190" s="80"/>
      <c r="E190" s="32"/>
      <c r="F190" s="23">
        <v>2</v>
      </c>
      <c r="G190" s="43"/>
      <c r="H190" s="19">
        <f t="shared" si="10"/>
        <v>2</v>
      </c>
      <c r="I190" s="32">
        <v>20</v>
      </c>
      <c r="J190" s="44">
        <f t="shared" si="15"/>
        <v>40</v>
      </c>
      <c r="K190" s="45"/>
      <c r="L190" s="9"/>
    </row>
    <row r="191" customFormat="1" spans="1:12">
      <c r="A191" s="41">
        <v>12</v>
      </c>
      <c r="B191" s="57" t="s">
        <v>180</v>
      </c>
      <c r="C191" s="23" t="s">
        <v>23</v>
      </c>
      <c r="D191" s="80"/>
      <c r="E191" s="32"/>
      <c r="F191" s="23">
        <v>2.5</v>
      </c>
      <c r="G191" s="43"/>
      <c r="H191" s="19">
        <f t="shared" si="10"/>
        <v>2.5</v>
      </c>
      <c r="I191" s="32">
        <v>20</v>
      </c>
      <c r="J191" s="44">
        <f t="shared" si="15"/>
        <v>50</v>
      </c>
      <c r="K191" s="45"/>
      <c r="L191" s="9"/>
    </row>
    <row r="192" customFormat="1" customHeight="1" spans="1:12">
      <c r="A192" s="41">
        <v>13</v>
      </c>
      <c r="B192" s="57" t="s">
        <v>181</v>
      </c>
      <c r="C192" s="23" t="s">
        <v>23</v>
      </c>
      <c r="D192" s="80"/>
      <c r="E192" s="32"/>
      <c r="F192" s="23">
        <v>2</v>
      </c>
      <c r="G192" s="43"/>
      <c r="H192" s="19">
        <f t="shared" si="10"/>
        <v>2</v>
      </c>
      <c r="I192" s="32">
        <v>20</v>
      </c>
      <c r="J192" s="44">
        <f t="shared" si="15"/>
        <v>40</v>
      </c>
      <c r="K192" s="45"/>
      <c r="L192" s="9"/>
    </row>
    <row r="193" customFormat="1" customHeight="1" spans="1:12">
      <c r="A193" s="41">
        <v>14</v>
      </c>
      <c r="B193" s="57" t="s">
        <v>182</v>
      </c>
      <c r="C193" s="23" t="s">
        <v>23</v>
      </c>
      <c r="D193" s="80"/>
      <c r="E193" s="32"/>
      <c r="F193" s="23">
        <v>2</v>
      </c>
      <c r="G193" s="43"/>
      <c r="H193" s="19">
        <f t="shared" si="10"/>
        <v>2</v>
      </c>
      <c r="I193" s="32">
        <v>20</v>
      </c>
      <c r="J193" s="44">
        <f t="shared" si="15"/>
        <v>40</v>
      </c>
      <c r="K193" s="45"/>
      <c r="L193" s="9"/>
    </row>
    <row r="194" customFormat="1" customHeight="1" spans="1:12">
      <c r="A194" s="41">
        <v>15</v>
      </c>
      <c r="B194" s="57" t="s">
        <v>183</v>
      </c>
      <c r="C194" s="23" t="s">
        <v>23</v>
      </c>
      <c r="D194" s="80"/>
      <c r="E194" s="32"/>
      <c r="F194" s="23">
        <v>1</v>
      </c>
      <c r="G194" s="43"/>
      <c r="H194" s="19">
        <f t="shared" si="10"/>
        <v>1</v>
      </c>
      <c r="I194" s="32">
        <v>20</v>
      </c>
      <c r="J194" s="44">
        <f t="shared" si="15"/>
        <v>20</v>
      </c>
      <c r="K194" s="45"/>
      <c r="L194" s="9"/>
    </row>
    <row r="195" customFormat="1" customHeight="1" spans="1:12">
      <c r="A195" s="41">
        <v>16</v>
      </c>
      <c r="B195" s="57" t="s">
        <v>184</v>
      </c>
      <c r="C195" s="23" t="s">
        <v>23</v>
      </c>
      <c r="D195" s="80"/>
      <c r="E195" s="32"/>
      <c r="F195" s="23">
        <v>0.7</v>
      </c>
      <c r="G195" s="43"/>
      <c r="H195" s="19">
        <f t="shared" si="10"/>
        <v>0.7</v>
      </c>
      <c r="I195" s="32">
        <v>20</v>
      </c>
      <c r="J195" s="44">
        <f t="shared" si="15"/>
        <v>14</v>
      </c>
      <c r="K195" s="45"/>
      <c r="L195" s="9"/>
    </row>
    <row r="196" customFormat="1" customHeight="1" spans="1:12">
      <c r="A196" s="41">
        <v>17</v>
      </c>
      <c r="B196" s="57" t="s">
        <v>185</v>
      </c>
      <c r="C196" s="23" t="s">
        <v>23</v>
      </c>
      <c r="D196" s="80"/>
      <c r="E196" s="32"/>
      <c r="F196" s="23">
        <v>3</v>
      </c>
      <c r="G196" s="43"/>
      <c r="H196" s="19">
        <f t="shared" si="10"/>
        <v>3</v>
      </c>
      <c r="I196" s="32">
        <v>20</v>
      </c>
      <c r="J196" s="44">
        <f t="shared" si="15"/>
        <v>60</v>
      </c>
      <c r="K196" s="45"/>
      <c r="L196" s="9"/>
    </row>
    <row r="197" customFormat="1" customHeight="1" spans="1:12">
      <c r="A197" s="41">
        <v>18</v>
      </c>
      <c r="B197" s="57" t="s">
        <v>186</v>
      </c>
      <c r="C197" s="23" t="s">
        <v>23</v>
      </c>
      <c r="D197" s="80"/>
      <c r="E197" s="47"/>
      <c r="F197" s="23">
        <v>2</v>
      </c>
      <c r="G197" s="43"/>
      <c r="H197" s="19">
        <f t="shared" ref="H197:H231" si="16">D197+E197+F197+G197</f>
        <v>2</v>
      </c>
      <c r="I197" s="32">
        <v>20</v>
      </c>
      <c r="J197" s="44">
        <f t="shared" si="15"/>
        <v>40</v>
      </c>
      <c r="K197" s="45"/>
      <c r="L197" s="9"/>
    </row>
    <row r="198" customFormat="1" customHeight="1" spans="1:12">
      <c r="A198" s="41">
        <v>19</v>
      </c>
      <c r="B198" s="57" t="s">
        <v>187</v>
      </c>
      <c r="C198" s="23" t="s">
        <v>23</v>
      </c>
      <c r="D198" s="80"/>
      <c r="E198" s="47"/>
      <c r="F198" s="23">
        <v>11</v>
      </c>
      <c r="G198" s="43"/>
      <c r="H198" s="19">
        <f t="shared" si="16"/>
        <v>11</v>
      </c>
      <c r="I198" s="32">
        <v>20</v>
      </c>
      <c r="J198" s="44">
        <f t="shared" si="15"/>
        <v>220</v>
      </c>
      <c r="K198" s="45"/>
      <c r="L198" s="9"/>
    </row>
    <row r="199" customFormat="1" customHeight="1" spans="1:12">
      <c r="A199" s="41">
        <v>20</v>
      </c>
      <c r="B199" s="57" t="s">
        <v>188</v>
      </c>
      <c r="C199" s="23" t="s">
        <v>23</v>
      </c>
      <c r="D199" s="80"/>
      <c r="E199" s="47"/>
      <c r="F199" s="23">
        <v>0.5</v>
      </c>
      <c r="G199" s="43"/>
      <c r="H199" s="19">
        <f t="shared" si="16"/>
        <v>0.5</v>
      </c>
      <c r="I199" s="32">
        <v>20</v>
      </c>
      <c r="J199" s="44">
        <f t="shared" si="15"/>
        <v>10</v>
      </c>
      <c r="K199" s="45"/>
      <c r="L199" s="9"/>
    </row>
    <row r="200" s="3" customFormat="1" ht="17" customHeight="1" spans="1:12">
      <c r="A200" s="41">
        <v>21</v>
      </c>
      <c r="B200" s="57" t="s">
        <v>189</v>
      </c>
      <c r="C200" s="23" t="s">
        <v>23</v>
      </c>
      <c r="D200" s="80"/>
      <c r="E200" s="82"/>
      <c r="F200" s="19">
        <v>1</v>
      </c>
      <c r="G200" s="31"/>
      <c r="H200" s="19">
        <f t="shared" si="16"/>
        <v>1</v>
      </c>
      <c r="I200" s="32">
        <v>20</v>
      </c>
      <c r="J200" s="44">
        <f t="shared" si="15"/>
        <v>20</v>
      </c>
      <c r="K200" s="30"/>
      <c r="L200" s="79"/>
    </row>
    <row r="201" s="3" customFormat="1" ht="17" customHeight="1" spans="1:12">
      <c r="A201" s="41">
        <v>22</v>
      </c>
      <c r="B201" s="57" t="s">
        <v>190</v>
      </c>
      <c r="C201" s="23" t="s">
        <v>23</v>
      </c>
      <c r="D201" s="80"/>
      <c r="E201" s="82"/>
      <c r="F201" s="19">
        <v>1</v>
      </c>
      <c r="G201" s="31"/>
      <c r="H201" s="19">
        <f t="shared" si="16"/>
        <v>1</v>
      </c>
      <c r="I201" s="32">
        <v>20</v>
      </c>
      <c r="J201" s="44">
        <f t="shared" si="15"/>
        <v>20</v>
      </c>
      <c r="K201" s="30"/>
      <c r="L201" s="79"/>
    </row>
    <row r="202" s="3" customFormat="1" ht="17" customHeight="1" spans="1:12">
      <c r="A202" s="41">
        <v>23</v>
      </c>
      <c r="B202" s="57" t="s">
        <v>191</v>
      </c>
      <c r="C202" s="23" t="s">
        <v>23</v>
      </c>
      <c r="D202" s="80"/>
      <c r="E202" s="82"/>
      <c r="F202" s="19">
        <v>2</v>
      </c>
      <c r="G202" s="31"/>
      <c r="H202" s="19">
        <f t="shared" si="16"/>
        <v>2</v>
      </c>
      <c r="I202" s="32">
        <v>20</v>
      </c>
      <c r="J202" s="44">
        <f t="shared" si="15"/>
        <v>40</v>
      </c>
      <c r="K202" s="30"/>
      <c r="L202" s="79"/>
    </row>
    <row r="203" s="3" customFormat="1" ht="17" customHeight="1" spans="1:12">
      <c r="A203" s="41">
        <v>24</v>
      </c>
      <c r="B203" s="57" t="s">
        <v>192</v>
      </c>
      <c r="C203" s="23" t="s">
        <v>23</v>
      </c>
      <c r="D203" s="30"/>
      <c r="E203" s="82"/>
      <c r="F203" s="80">
        <v>2</v>
      </c>
      <c r="G203" s="83"/>
      <c r="H203" s="19">
        <f t="shared" si="16"/>
        <v>2</v>
      </c>
      <c r="I203" s="32">
        <v>20</v>
      </c>
      <c r="J203" s="44">
        <f t="shared" si="15"/>
        <v>40</v>
      </c>
      <c r="K203" s="30"/>
      <c r="L203" s="79"/>
    </row>
    <row r="204" s="3" customFormat="1" ht="17" customHeight="1" spans="1:12">
      <c r="A204" s="41">
        <v>25</v>
      </c>
      <c r="B204" s="23" t="s">
        <v>193</v>
      </c>
      <c r="C204" s="23" t="s">
        <v>23</v>
      </c>
      <c r="D204" s="30"/>
      <c r="E204" s="82"/>
      <c r="F204" s="19">
        <v>1</v>
      </c>
      <c r="G204" s="31"/>
      <c r="H204" s="19">
        <f t="shared" si="16"/>
        <v>1</v>
      </c>
      <c r="I204" s="32">
        <v>20</v>
      </c>
      <c r="J204" s="44">
        <f t="shared" ref="J204:J218" si="17">H204*I204</f>
        <v>20</v>
      </c>
      <c r="K204" s="19"/>
      <c r="L204" s="79"/>
    </row>
    <row r="205" s="3" customFormat="1" ht="17" customHeight="1" spans="1:12">
      <c r="A205" s="41">
        <v>26</v>
      </c>
      <c r="B205" s="23" t="s">
        <v>194</v>
      </c>
      <c r="C205" s="23" t="s">
        <v>23</v>
      </c>
      <c r="D205" s="30"/>
      <c r="E205" s="82"/>
      <c r="F205" s="19">
        <v>0.5</v>
      </c>
      <c r="G205" s="31"/>
      <c r="H205" s="19">
        <f t="shared" si="16"/>
        <v>0.5</v>
      </c>
      <c r="I205" s="32">
        <v>20</v>
      </c>
      <c r="J205" s="44">
        <f t="shared" si="17"/>
        <v>10</v>
      </c>
      <c r="K205" s="19"/>
      <c r="L205" s="79"/>
    </row>
    <row r="206" s="3" customFormat="1" ht="17" customHeight="1" spans="1:12">
      <c r="A206" s="41">
        <v>27</v>
      </c>
      <c r="B206" s="23" t="s">
        <v>195</v>
      </c>
      <c r="C206" s="23" t="s">
        <v>23</v>
      </c>
      <c r="D206" s="30"/>
      <c r="E206" s="82"/>
      <c r="F206" s="19">
        <v>1</v>
      </c>
      <c r="G206" s="31"/>
      <c r="H206" s="19">
        <f t="shared" si="16"/>
        <v>1</v>
      </c>
      <c r="I206" s="32">
        <v>20</v>
      </c>
      <c r="J206" s="44">
        <f t="shared" si="17"/>
        <v>20</v>
      </c>
      <c r="K206" s="19"/>
      <c r="L206" s="79"/>
    </row>
    <row r="207" s="3" customFormat="1" ht="17" customHeight="1" spans="1:12">
      <c r="A207" s="41">
        <v>28</v>
      </c>
      <c r="B207" s="23" t="s">
        <v>196</v>
      </c>
      <c r="C207" s="23" t="s">
        <v>23</v>
      </c>
      <c r="D207" s="30"/>
      <c r="E207" s="82"/>
      <c r="F207" s="19">
        <v>0.5</v>
      </c>
      <c r="G207" s="31"/>
      <c r="H207" s="19">
        <f t="shared" si="16"/>
        <v>0.5</v>
      </c>
      <c r="I207" s="32">
        <v>20</v>
      </c>
      <c r="J207" s="44">
        <f t="shared" si="17"/>
        <v>10</v>
      </c>
      <c r="K207" s="19"/>
      <c r="L207" s="79"/>
    </row>
    <row r="208" s="3" customFormat="1" ht="17" customHeight="1" spans="1:12">
      <c r="A208" s="41">
        <v>29</v>
      </c>
      <c r="B208" s="23" t="s">
        <v>197</v>
      </c>
      <c r="C208" s="23" t="s">
        <v>23</v>
      </c>
      <c r="D208" s="30"/>
      <c r="E208" s="82"/>
      <c r="F208" s="19">
        <v>0.5</v>
      </c>
      <c r="G208" s="31"/>
      <c r="H208" s="19">
        <f t="shared" si="16"/>
        <v>0.5</v>
      </c>
      <c r="I208" s="32">
        <v>20</v>
      </c>
      <c r="J208" s="44">
        <f t="shared" si="17"/>
        <v>10</v>
      </c>
      <c r="K208" s="19"/>
      <c r="L208" s="79"/>
    </row>
    <row r="209" s="3" customFormat="1" ht="17" customHeight="1" spans="1:12">
      <c r="A209" s="41">
        <v>30</v>
      </c>
      <c r="B209" s="23" t="s">
        <v>198</v>
      </c>
      <c r="C209" s="23" t="s">
        <v>23</v>
      </c>
      <c r="D209" s="30"/>
      <c r="E209" s="82"/>
      <c r="F209" s="19">
        <v>1</v>
      </c>
      <c r="G209" s="31"/>
      <c r="H209" s="19">
        <f t="shared" si="16"/>
        <v>1</v>
      </c>
      <c r="I209" s="32">
        <v>20</v>
      </c>
      <c r="J209" s="44">
        <f t="shared" si="17"/>
        <v>20</v>
      </c>
      <c r="K209" s="19"/>
      <c r="L209" s="79"/>
    </row>
    <row r="210" s="3" customFormat="1" ht="17" customHeight="1" spans="1:12">
      <c r="A210" s="41">
        <v>31</v>
      </c>
      <c r="B210" s="23" t="s">
        <v>199</v>
      </c>
      <c r="C210" s="23" t="s">
        <v>23</v>
      </c>
      <c r="D210" s="30"/>
      <c r="E210" s="82"/>
      <c r="F210" s="19">
        <v>0.7</v>
      </c>
      <c r="G210" s="31"/>
      <c r="H210" s="19">
        <f t="shared" si="16"/>
        <v>0.7</v>
      </c>
      <c r="I210" s="32">
        <v>20</v>
      </c>
      <c r="J210" s="44">
        <f t="shared" si="17"/>
        <v>14</v>
      </c>
      <c r="K210" s="19"/>
      <c r="L210" s="79"/>
    </row>
    <row r="211" s="3" customFormat="1" ht="17" customHeight="1" spans="1:12">
      <c r="A211" s="41">
        <v>32</v>
      </c>
      <c r="B211" s="23" t="s">
        <v>200</v>
      </c>
      <c r="C211" s="23" t="s">
        <v>23</v>
      </c>
      <c r="D211" s="30"/>
      <c r="E211" s="82"/>
      <c r="F211" s="19">
        <v>1</v>
      </c>
      <c r="G211" s="31"/>
      <c r="H211" s="19">
        <f t="shared" si="16"/>
        <v>1</v>
      </c>
      <c r="I211" s="32">
        <v>20</v>
      </c>
      <c r="J211" s="44">
        <f t="shared" si="17"/>
        <v>20</v>
      </c>
      <c r="K211" s="19"/>
      <c r="L211" s="79"/>
    </row>
    <row r="212" s="3" customFormat="1" ht="17" customHeight="1" spans="1:12">
      <c r="A212" s="41">
        <v>33</v>
      </c>
      <c r="B212" s="23" t="s">
        <v>201</v>
      </c>
      <c r="C212" s="23" t="s">
        <v>23</v>
      </c>
      <c r="D212" s="30"/>
      <c r="E212" s="82"/>
      <c r="F212" s="19">
        <v>2.8</v>
      </c>
      <c r="G212" s="31"/>
      <c r="H212" s="19">
        <f t="shared" si="16"/>
        <v>2.8</v>
      </c>
      <c r="I212" s="32">
        <v>20</v>
      </c>
      <c r="J212" s="44">
        <f t="shared" si="17"/>
        <v>56</v>
      </c>
      <c r="K212" s="19"/>
      <c r="L212" s="79"/>
    </row>
    <row r="213" s="3" customFormat="1" ht="17" customHeight="1" spans="1:12">
      <c r="A213" s="41">
        <v>34</v>
      </c>
      <c r="B213" s="23" t="s">
        <v>202</v>
      </c>
      <c r="C213" s="23" t="s">
        <v>23</v>
      </c>
      <c r="D213" s="30"/>
      <c r="E213" s="82"/>
      <c r="F213" s="19">
        <v>1</v>
      </c>
      <c r="G213" s="31"/>
      <c r="H213" s="19">
        <f t="shared" si="16"/>
        <v>1</v>
      </c>
      <c r="I213" s="32">
        <v>20</v>
      </c>
      <c r="J213" s="44">
        <f t="shared" si="17"/>
        <v>20</v>
      </c>
      <c r="K213" s="19"/>
      <c r="L213" s="79"/>
    </row>
    <row r="214" s="3" customFormat="1" ht="17" customHeight="1" spans="1:12">
      <c r="A214" s="41">
        <v>35</v>
      </c>
      <c r="B214" s="23" t="s">
        <v>203</v>
      </c>
      <c r="C214" s="23" t="s">
        <v>23</v>
      </c>
      <c r="D214" s="30"/>
      <c r="E214" s="82"/>
      <c r="F214" s="19">
        <v>1</v>
      </c>
      <c r="G214" s="31"/>
      <c r="H214" s="19">
        <f t="shared" si="16"/>
        <v>1</v>
      </c>
      <c r="I214" s="32">
        <v>20</v>
      </c>
      <c r="J214" s="44">
        <f t="shared" si="17"/>
        <v>20</v>
      </c>
      <c r="K214" s="19"/>
      <c r="L214" s="79"/>
    </row>
    <row r="215" s="3" customFormat="1" ht="17" customHeight="1" spans="1:12">
      <c r="A215" s="41">
        <v>36</v>
      </c>
      <c r="B215" s="23" t="s">
        <v>204</v>
      </c>
      <c r="C215" s="23" t="s">
        <v>23</v>
      </c>
      <c r="D215" s="30"/>
      <c r="E215" s="82"/>
      <c r="F215" s="19">
        <v>1</v>
      </c>
      <c r="G215" s="31"/>
      <c r="H215" s="19">
        <f t="shared" si="16"/>
        <v>1</v>
      </c>
      <c r="I215" s="32">
        <v>20</v>
      </c>
      <c r="J215" s="44">
        <f t="shared" si="17"/>
        <v>20</v>
      </c>
      <c r="K215" s="19"/>
      <c r="L215" s="79"/>
    </row>
    <row r="216" s="3" customFormat="1" ht="17" customHeight="1" spans="1:12">
      <c r="A216" s="41">
        <v>37</v>
      </c>
      <c r="B216" s="23" t="s">
        <v>205</v>
      </c>
      <c r="C216" s="23" t="s">
        <v>23</v>
      </c>
      <c r="D216" s="30"/>
      <c r="E216" s="82"/>
      <c r="F216" s="19">
        <v>1.5</v>
      </c>
      <c r="G216" s="31"/>
      <c r="H216" s="19">
        <f t="shared" si="16"/>
        <v>1.5</v>
      </c>
      <c r="I216" s="32">
        <v>20</v>
      </c>
      <c r="J216" s="44">
        <f t="shared" si="17"/>
        <v>30</v>
      </c>
      <c r="K216" s="19"/>
      <c r="L216" s="79"/>
    </row>
    <row r="217" s="3" customFormat="1" ht="17" customHeight="1" spans="1:12">
      <c r="A217" s="76" t="s">
        <v>52</v>
      </c>
      <c r="B217" s="77"/>
      <c r="C217" s="39"/>
      <c r="D217" s="30">
        <f>SUM(D180:D216)</f>
        <v>1453.35</v>
      </c>
      <c r="E217" s="30">
        <f>SUM(E180:E216)</f>
        <v>0</v>
      </c>
      <c r="F217" s="30">
        <f>SUM(F180:F216)</f>
        <v>58.4</v>
      </c>
      <c r="G217" s="30">
        <f>SUM(G180:G216)</f>
        <v>0</v>
      </c>
      <c r="H217" s="30">
        <f>SUM(H180:H216)</f>
        <v>1511.75</v>
      </c>
      <c r="I217" s="24">
        <f>J217/H217</f>
        <v>20</v>
      </c>
      <c r="J217" s="75">
        <f>SUM(J180:J216)</f>
        <v>30235</v>
      </c>
      <c r="K217" s="30"/>
      <c r="L217" s="79"/>
    </row>
    <row r="218" customFormat="1" spans="1:12">
      <c r="A218" s="41">
        <v>1</v>
      </c>
      <c r="B218" s="57" t="s">
        <v>94</v>
      </c>
      <c r="C218" s="23" t="s">
        <v>24</v>
      </c>
      <c r="D218" s="80">
        <v>114</v>
      </c>
      <c r="E218" s="32"/>
      <c r="F218" s="23"/>
      <c r="G218" s="43"/>
      <c r="H218" s="19">
        <f t="shared" ref="H218:H224" si="18">D218+E218+F218+G218</f>
        <v>114</v>
      </c>
      <c r="I218" s="32">
        <v>20</v>
      </c>
      <c r="J218" s="44">
        <f t="shared" ref="J218:J224" si="19">H218*I218</f>
        <v>2280</v>
      </c>
      <c r="K218" s="45"/>
      <c r="L218" s="9"/>
    </row>
    <row r="219" customFormat="1" ht="15" customHeight="1" spans="1:12">
      <c r="A219" s="41">
        <v>2</v>
      </c>
      <c r="B219" s="57" t="s">
        <v>206</v>
      </c>
      <c r="C219" s="23" t="s">
        <v>24</v>
      </c>
      <c r="D219" s="80">
        <v>70</v>
      </c>
      <c r="E219" s="32"/>
      <c r="F219" s="23"/>
      <c r="G219" s="43"/>
      <c r="H219" s="19">
        <f t="shared" si="18"/>
        <v>70</v>
      </c>
      <c r="I219" s="32">
        <v>20</v>
      </c>
      <c r="J219" s="44">
        <f t="shared" si="19"/>
        <v>1400</v>
      </c>
      <c r="K219" s="45"/>
      <c r="L219" s="9"/>
    </row>
    <row r="220" customFormat="1" customHeight="1" spans="1:12">
      <c r="A220" s="41">
        <v>3</v>
      </c>
      <c r="B220" s="57" t="s">
        <v>128</v>
      </c>
      <c r="C220" s="23" t="s">
        <v>24</v>
      </c>
      <c r="D220" s="80">
        <v>196.77</v>
      </c>
      <c r="E220" s="32"/>
      <c r="F220" s="23"/>
      <c r="G220" s="43"/>
      <c r="H220" s="23">
        <f t="shared" si="18"/>
        <v>196.77</v>
      </c>
      <c r="I220" s="32">
        <v>20</v>
      </c>
      <c r="J220" s="44">
        <f t="shared" si="19"/>
        <v>3935.4</v>
      </c>
      <c r="K220" s="45"/>
      <c r="L220" s="9"/>
    </row>
    <row r="221" customFormat="1" customHeight="1" spans="1:12">
      <c r="A221" s="41">
        <v>4</v>
      </c>
      <c r="B221" s="57" t="s">
        <v>155</v>
      </c>
      <c r="C221" s="23" t="s">
        <v>24</v>
      </c>
      <c r="D221" s="80">
        <v>70</v>
      </c>
      <c r="E221" s="32"/>
      <c r="F221" s="23"/>
      <c r="G221" s="43"/>
      <c r="H221" s="19">
        <f t="shared" si="18"/>
        <v>70</v>
      </c>
      <c r="I221" s="32">
        <v>20</v>
      </c>
      <c r="J221" s="44">
        <f t="shared" si="19"/>
        <v>1400</v>
      </c>
      <c r="K221" s="45"/>
      <c r="L221" s="9"/>
    </row>
    <row r="222" customFormat="1" customHeight="1" spans="1:12">
      <c r="A222" s="41">
        <v>5</v>
      </c>
      <c r="B222" s="57" t="s">
        <v>127</v>
      </c>
      <c r="C222" s="23" t="s">
        <v>24</v>
      </c>
      <c r="D222" s="80">
        <v>42</v>
      </c>
      <c r="E222" s="32"/>
      <c r="F222" s="23"/>
      <c r="G222" s="43"/>
      <c r="H222" s="19">
        <f t="shared" si="18"/>
        <v>42</v>
      </c>
      <c r="I222" s="32">
        <v>20</v>
      </c>
      <c r="J222" s="44">
        <f t="shared" si="19"/>
        <v>840</v>
      </c>
      <c r="K222" s="45"/>
      <c r="L222" s="9"/>
    </row>
    <row r="223" customFormat="1" customHeight="1" spans="1:12">
      <c r="A223" s="41">
        <v>6</v>
      </c>
      <c r="B223" s="57" t="s">
        <v>125</v>
      </c>
      <c r="C223" s="23" t="s">
        <v>24</v>
      </c>
      <c r="D223" s="80">
        <v>74</v>
      </c>
      <c r="E223" s="32"/>
      <c r="F223" s="23"/>
      <c r="G223" s="43"/>
      <c r="H223" s="19">
        <f t="shared" si="18"/>
        <v>74</v>
      </c>
      <c r="I223" s="32">
        <v>20</v>
      </c>
      <c r="J223" s="44">
        <f t="shared" si="19"/>
        <v>1480</v>
      </c>
      <c r="K223" s="45"/>
      <c r="L223" s="9"/>
    </row>
    <row r="224" customFormat="1" customHeight="1" spans="1:12">
      <c r="A224" s="41">
        <v>7</v>
      </c>
      <c r="B224" s="57" t="s">
        <v>174</v>
      </c>
      <c r="C224" s="23" t="s">
        <v>24</v>
      </c>
      <c r="D224" s="80">
        <v>28</v>
      </c>
      <c r="E224" s="32"/>
      <c r="F224" s="23">
        <v>28</v>
      </c>
      <c r="G224" s="43"/>
      <c r="H224" s="19">
        <f t="shared" si="18"/>
        <v>56</v>
      </c>
      <c r="I224" s="32">
        <v>20</v>
      </c>
      <c r="J224" s="44">
        <f t="shared" si="19"/>
        <v>1120</v>
      </c>
      <c r="K224" s="45"/>
      <c r="L224" s="9"/>
    </row>
    <row r="225" s="3" customFormat="1" ht="17" customHeight="1" spans="1:12">
      <c r="A225" s="76" t="s">
        <v>52</v>
      </c>
      <c r="B225" s="77"/>
      <c r="C225" s="39"/>
      <c r="D225" s="30">
        <f>SUM(D218:D224)</f>
        <v>594.77</v>
      </c>
      <c r="E225" s="30">
        <f>SUM(E218:E224)</f>
        <v>0</v>
      </c>
      <c r="F225" s="30">
        <f>SUM(F218:F224)</f>
        <v>28</v>
      </c>
      <c r="G225" s="30">
        <f>SUM(G218:G224)</f>
        <v>0</v>
      </c>
      <c r="H225" s="30">
        <f>SUM(H218:H224)</f>
        <v>622.77</v>
      </c>
      <c r="I225" s="24">
        <f t="shared" ref="I225:I229" si="20">J225/H225</f>
        <v>20</v>
      </c>
      <c r="J225" s="86">
        <f>SUM(J218:J224)</f>
        <v>12455.4</v>
      </c>
      <c r="K225" s="30"/>
      <c r="L225" s="79"/>
    </row>
    <row r="226" customFormat="1" spans="1:12">
      <c r="A226" s="41">
        <v>1</v>
      </c>
      <c r="B226" s="57" t="s">
        <v>94</v>
      </c>
      <c r="C226" s="23" t="s">
        <v>25</v>
      </c>
      <c r="D226" s="80">
        <v>52</v>
      </c>
      <c r="E226" s="32"/>
      <c r="F226" s="23"/>
      <c r="G226" s="43"/>
      <c r="H226" s="23">
        <f>D226+E226+F226+G226</f>
        <v>52</v>
      </c>
      <c r="I226" s="32">
        <v>20</v>
      </c>
      <c r="J226" s="44">
        <f>H226*I226</f>
        <v>1040</v>
      </c>
      <c r="K226" s="45"/>
      <c r="L226" s="9"/>
    </row>
    <row r="227" s="3" customFormat="1" ht="17" customHeight="1" spans="1:12">
      <c r="A227" s="76" t="s">
        <v>52</v>
      </c>
      <c r="B227" s="77"/>
      <c r="C227" s="39"/>
      <c r="D227" s="30">
        <f>D226</f>
        <v>52</v>
      </c>
      <c r="E227" s="30">
        <f>E226</f>
        <v>0</v>
      </c>
      <c r="F227" s="30">
        <f>F226</f>
        <v>0</v>
      </c>
      <c r="G227" s="30">
        <f>G226</f>
        <v>0</v>
      </c>
      <c r="H227" s="30">
        <f>H226</f>
        <v>52</v>
      </c>
      <c r="I227" s="24">
        <f t="shared" si="20"/>
        <v>20</v>
      </c>
      <c r="J227" s="75">
        <f>J226</f>
        <v>1040</v>
      </c>
      <c r="K227" s="30"/>
      <c r="L227" s="79"/>
    </row>
    <row r="228" s="3" customFormat="1" ht="17" customHeight="1" spans="1:12">
      <c r="A228" s="19">
        <v>1</v>
      </c>
      <c r="B228" s="23" t="s">
        <v>26</v>
      </c>
      <c r="C228" s="30"/>
      <c r="D228" s="30"/>
      <c r="E228" s="30"/>
      <c r="F228" s="19">
        <v>2100</v>
      </c>
      <c r="G228" s="30"/>
      <c r="H228" s="19">
        <f>D228+E228+F228+G228</f>
        <v>2100</v>
      </c>
      <c r="I228" s="24">
        <v>20</v>
      </c>
      <c r="J228" s="87">
        <f>H228*I228</f>
        <v>42000</v>
      </c>
      <c r="K228" s="30"/>
      <c r="L228" s="79"/>
    </row>
    <row r="229" s="3" customFormat="1" ht="17" customHeight="1" spans="1:12">
      <c r="A229" s="76" t="s">
        <v>52</v>
      </c>
      <c r="B229" s="77"/>
      <c r="C229" s="39"/>
      <c r="D229" s="30">
        <f>D228</f>
        <v>0</v>
      </c>
      <c r="E229" s="30">
        <f>E228</f>
        <v>0</v>
      </c>
      <c r="F229" s="30">
        <f>F228</f>
        <v>2100</v>
      </c>
      <c r="G229" s="30">
        <f>G228</f>
        <v>0</v>
      </c>
      <c r="H229" s="30">
        <f>H228</f>
        <v>2100</v>
      </c>
      <c r="I229" s="24">
        <f>J229/H229</f>
        <v>20</v>
      </c>
      <c r="J229" s="75">
        <f>J228</f>
        <v>42000</v>
      </c>
      <c r="K229" s="30"/>
      <c r="L229" s="79"/>
    </row>
    <row r="230" s="5" customFormat="1" ht="18" customHeight="1" spans="1:12">
      <c r="A230" s="88" t="s">
        <v>39</v>
      </c>
      <c r="B230" s="89"/>
      <c r="C230" s="88"/>
      <c r="D230" s="90">
        <f>D16+D39+D60+D78+D92+D98+D112+D137+D148+D157+D172+D179+D217+D225+D227+D229</f>
        <v>25303.59</v>
      </c>
      <c r="E230" s="90">
        <f>E16+E39+E60+E78+E92+E98+E112+E137+E148+E157+E172+E179+E217+E225+E227+E229</f>
        <v>0</v>
      </c>
      <c r="F230" s="90">
        <f>F16+F39+F60+F78+F92+F98+F112+F137+F148+F157+F172+F179+F217+F225+F227+F229</f>
        <v>2213.42</v>
      </c>
      <c r="G230" s="90">
        <f>G16+G39+G60+G78+G92+G98+G112+G137+G148+G157+G172+G179+G217+G225+G227+G229</f>
        <v>624</v>
      </c>
      <c r="H230" s="90">
        <f>H16+H39+H60+H78+H92+H98+H112+H137+H148+H157+H172+H179+H217+H225+H227+H229</f>
        <v>28141.01</v>
      </c>
      <c r="I230" s="24">
        <f>J230/H230</f>
        <v>20</v>
      </c>
      <c r="J230" s="91">
        <f>J16+J39+J60+J78+J92+J98+J112+J137+J148+J157+J172+J179+J217+J225+J227+J229</f>
        <v>562820.2</v>
      </c>
      <c r="K230" s="92"/>
      <c r="L230" s="9"/>
    </row>
    <row r="232" spans="1:12">
      <c r="E232" s="6"/>
      <c r="G232" s="6"/>
    </row>
  </sheetData>
  <autoFilter xmlns:etc="http://www.wps.cn/officeDocument/2017/etCustomData" ref="A3:M231" etc:filterBottomFollowUsedRange="0">
    <extLst/>
  </autoFilter>
  <mergeCells count="25">
    <mergeCell ref="A1:K1"/>
    <mergeCell ref="D2:H2"/>
    <mergeCell ref="A16:C16"/>
    <mergeCell ref="A39:C39"/>
    <mergeCell ref="A60:C60"/>
    <mergeCell ref="A78:C78"/>
    <mergeCell ref="A92:C92"/>
    <mergeCell ref="A98:C98"/>
    <mergeCell ref="A112:C112"/>
    <mergeCell ref="A137:C137"/>
    <mergeCell ref="A148:C148"/>
    <mergeCell ref="A157:C157"/>
    <mergeCell ref="A172:C172"/>
    <mergeCell ref="A179:C179"/>
    <mergeCell ref="A217:C217"/>
    <mergeCell ref="A225:C225"/>
    <mergeCell ref="A227:C227"/>
    <mergeCell ref="A229:C229"/>
    <mergeCell ref="A230:C230"/>
    <mergeCell ref="A2:A3"/>
    <mergeCell ref="B2:B3"/>
    <mergeCell ref="C2:C3"/>
    <mergeCell ref="I2:I3"/>
    <mergeCell ref="J2:J3"/>
    <mergeCell ref="K2:K3"/>
  </mergeCells>
  <conditionalFormatting sqref="B41">
    <cfRule type="duplicateValues" dxfId="0" priority="81"/>
  </conditionalFormatting>
  <conditionalFormatting sqref="B46">
    <cfRule type="duplicateValues" dxfId="0" priority="117"/>
  </conditionalFormatting>
  <conditionalFormatting sqref="B47">
    <cfRule type="duplicateValues" dxfId="0" priority="80"/>
  </conditionalFormatting>
  <conditionalFormatting sqref="B4:B15">
    <cfRule type="duplicateValues" dxfId="0" priority="126"/>
  </conditionalFormatting>
  <conditionalFormatting sqref="B48:B59">
    <cfRule type="duplicateValues" dxfId="0" priority="5"/>
  </conditionalFormatting>
  <conditionalFormatting sqref="B61:B74">
    <cfRule type="duplicateValues" dxfId="0" priority="48"/>
  </conditionalFormatting>
  <pageMargins left="0.75" right="0.75" top="1" bottom="1" header="0.5" footer="0.5"/>
  <pageSetup paperSize="9" scale="38" fitToHeight="0" orientation="landscape"/>
  <headerFooter/>
  <ignoredErrors>
    <ignoredError sqref="H179:J179 J16 H39:J39 H98:J98 H112:J112 H137:J137 H157:J157 H172:J172 H92:J92 H217:J217 H60:J60 H78:J78 H148:J148 I225:J225 I227 H225:H228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汇总表</vt:lpstr>
      <vt:lpstr>龙潭街道明细表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86185</dc:creator>
  <cp:lastModifiedBy>Lenovo</cp:lastModifiedBy>
  <dcterms:created xsi:type="dcterms:W3CDTF">2025-01-17T01:10:00Z</dcterms:created>
  <dcterms:modified xsi:type="dcterms:W3CDTF">2026-03-13T08:03:01Z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01DAD901B56E4BAB8335B1C925BB86D4_13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