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10365"/>
  </bookViews>
  <sheets>
    <sheet name="八卦洲" sheetId="3" r:id="rId1"/>
  </sheets>
  <calcPr calcId="144525"/>
</workbook>
</file>

<file path=xl/sharedStrings.xml><?xml version="1.0" encoding="utf-8"?>
<sst xmlns="http://schemas.openxmlformats.org/spreadsheetml/2006/main" count="22">
  <si>
    <t>栖霞区2018年秋季秸秆还田收储财政补助汇总表</t>
  </si>
  <si>
    <t xml:space="preserve">                                                                                     单位:亩、万元</t>
  </si>
  <si>
    <t>村（社）品种</t>
  </si>
  <si>
    <t>玉米</t>
  </si>
  <si>
    <t>大豆</t>
  </si>
  <si>
    <t>水稻</t>
  </si>
  <si>
    <t>芦蒿</t>
  </si>
  <si>
    <t>合计（补助标准25元/亩）</t>
  </si>
  <si>
    <t>合计</t>
  </si>
  <si>
    <t>还田面积</t>
  </si>
  <si>
    <t>收储面积</t>
  </si>
  <si>
    <t>还田</t>
  </si>
  <si>
    <t>收储</t>
  </si>
  <si>
    <t>面积</t>
  </si>
  <si>
    <t>补助金额</t>
  </si>
  <si>
    <t>新闸村</t>
  </si>
  <si>
    <t>下坝村</t>
  </si>
  <si>
    <t>东江村</t>
  </si>
  <si>
    <t>上坝村</t>
  </si>
  <si>
    <t>七里村</t>
  </si>
  <si>
    <t>中桥村</t>
  </si>
  <si>
    <t>外沙村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</si>
</sst>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sz val="12"/>
      <name val="宋体"/>
      <charset val="134"/>
    </font>
    <font>
      <b/>
      <sz val="22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Down="1">
      <left style="thin">
        <color rgb="FF000000"/>
      </left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2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0" borderId="23" applyNumberFormat="0" applyAlignment="0" applyProtection="0">
      <alignment vertical="center"/>
    </xf>
    <xf numFmtId="0" fontId="27" fillId="20" borderId="20" applyNumberFormat="0" applyAlignment="0" applyProtection="0">
      <alignment vertical="center"/>
    </xf>
    <xf numFmtId="0" fontId="23" fillId="15" borderId="2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justify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view="pageBreakPreview" zoomScaleNormal="100" zoomScaleSheetLayoutView="100" workbookViewId="0">
      <selection activeCell="J1" sqref="J1"/>
    </sheetView>
  </sheetViews>
  <sheetFormatPr defaultColWidth="9" defaultRowHeight="13.5"/>
  <cols>
    <col min="1" max="1" width="14.25" customWidth="1"/>
    <col min="2" max="3" width="8.625" customWidth="1"/>
    <col min="4" max="4" width="7.375" customWidth="1"/>
    <col min="5" max="5" width="8.375" customWidth="1"/>
    <col min="6" max="6" width="7.625" customWidth="1"/>
    <col min="7" max="7" width="8.875" customWidth="1"/>
    <col min="8" max="9" width="7.25" customWidth="1"/>
    <col min="10" max="11" width="9.75" customWidth="1"/>
    <col min="12" max="12" width="9.375" customWidth="1"/>
    <col min="13" max="13" width="11.375" customWidth="1"/>
    <col min="14" max="14" width="9.375"/>
    <col min="15" max="15" width="6.75" customWidth="1"/>
  </cols>
  <sheetData>
    <row r="1" ht="14.25" spans="1:1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.75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15" customHeight="1" spans="1:15">
      <c r="A4" s="5" t="s">
        <v>2</v>
      </c>
      <c r="B4" s="6" t="s">
        <v>3</v>
      </c>
      <c r="C4" s="6"/>
      <c r="D4" s="6"/>
      <c r="E4" s="6" t="s">
        <v>4</v>
      </c>
      <c r="F4" s="6"/>
      <c r="G4" s="6"/>
      <c r="H4" s="7" t="s">
        <v>5</v>
      </c>
      <c r="I4" s="21"/>
      <c r="J4" s="22" t="s">
        <v>6</v>
      </c>
      <c r="K4" s="22"/>
      <c r="L4" s="21"/>
      <c r="M4" s="6" t="s">
        <v>7</v>
      </c>
      <c r="N4" s="6"/>
      <c r="O4" s="6"/>
    </row>
    <row r="5" ht="15" customHeight="1" spans="1:15">
      <c r="A5" s="5"/>
      <c r="B5" s="6"/>
      <c r="C5" s="6"/>
      <c r="D5" s="6"/>
      <c r="E5" s="6"/>
      <c r="F5" s="6"/>
      <c r="G5" s="6"/>
      <c r="H5" s="8"/>
      <c r="I5" s="13"/>
      <c r="J5" s="23"/>
      <c r="K5" s="23"/>
      <c r="L5" s="13"/>
      <c r="M5" s="6"/>
      <c r="N5" s="6"/>
      <c r="O5" s="6"/>
    </row>
    <row r="6" ht="15" customHeight="1" spans="1:15">
      <c r="A6" s="5"/>
      <c r="B6" s="9"/>
      <c r="C6" s="6"/>
      <c r="D6" s="6"/>
      <c r="E6" s="6"/>
      <c r="F6" s="6"/>
      <c r="G6" s="6"/>
      <c r="H6" s="10"/>
      <c r="I6" s="24"/>
      <c r="J6" s="25"/>
      <c r="K6" s="25"/>
      <c r="L6" s="24"/>
      <c r="M6" s="6"/>
      <c r="N6" s="6"/>
      <c r="O6" s="6"/>
    </row>
    <row r="7" ht="41" customHeight="1" spans="1:15">
      <c r="A7" s="11"/>
      <c r="B7" s="12" t="s">
        <v>8</v>
      </c>
      <c r="C7" s="13" t="s">
        <v>9</v>
      </c>
      <c r="D7" s="13" t="s">
        <v>10</v>
      </c>
      <c r="E7" s="13" t="s">
        <v>8</v>
      </c>
      <c r="F7" s="13" t="s">
        <v>9</v>
      </c>
      <c r="G7" s="13" t="s">
        <v>10</v>
      </c>
      <c r="H7" s="13" t="s">
        <v>8</v>
      </c>
      <c r="I7" s="13" t="s">
        <v>9</v>
      </c>
      <c r="J7" s="13" t="s">
        <v>8</v>
      </c>
      <c r="K7" s="13" t="s">
        <v>11</v>
      </c>
      <c r="L7" s="13" t="s">
        <v>12</v>
      </c>
      <c r="M7" s="13" t="s">
        <v>13</v>
      </c>
      <c r="N7" s="23" t="s">
        <v>14</v>
      </c>
      <c r="O7" s="13"/>
    </row>
    <row r="8" ht="36.75" customHeight="1" spans="1:15">
      <c r="A8" s="14" t="s">
        <v>15</v>
      </c>
      <c r="B8" s="15">
        <f>C8+D8</f>
        <v>578.3</v>
      </c>
      <c r="C8" s="16">
        <v>463.3</v>
      </c>
      <c r="D8" s="16">
        <v>115</v>
      </c>
      <c r="E8" s="15">
        <f>F8+G8</f>
        <v>117</v>
      </c>
      <c r="F8" s="15"/>
      <c r="G8" s="16">
        <v>117</v>
      </c>
      <c r="H8" s="17"/>
      <c r="I8" s="17"/>
      <c r="J8" s="17">
        <f>SUM(K8:L8)</f>
        <v>2748</v>
      </c>
      <c r="K8" s="17">
        <v>1571</v>
      </c>
      <c r="L8" s="17">
        <v>1177</v>
      </c>
      <c r="M8" s="15">
        <f>J8+E8+B8</f>
        <v>3443.3</v>
      </c>
      <c r="N8" s="26">
        <f>M8*25</f>
        <v>86082.5</v>
      </c>
      <c r="O8" s="27"/>
    </row>
    <row r="9" ht="34.65" customHeight="1" spans="1:15">
      <c r="A9" s="14" t="s">
        <v>16</v>
      </c>
      <c r="B9" s="15">
        <f>C9+D9</f>
        <v>733.1</v>
      </c>
      <c r="C9" s="16">
        <v>733.1</v>
      </c>
      <c r="D9" s="16"/>
      <c r="E9" s="15">
        <f>F9+G9</f>
        <v>122.5</v>
      </c>
      <c r="F9" s="15">
        <v>122.5</v>
      </c>
      <c r="G9" s="16"/>
      <c r="H9" s="17"/>
      <c r="I9" s="17"/>
      <c r="J9" s="17">
        <f t="shared" ref="J9:J14" si="0">SUM(K9:L9)</f>
        <v>2238</v>
      </c>
      <c r="K9" s="17">
        <v>1383.3</v>
      </c>
      <c r="L9" s="17">
        <v>854.7</v>
      </c>
      <c r="M9" s="15">
        <f t="shared" ref="M9:M15" si="1">J9+E9+B9</f>
        <v>3093.6</v>
      </c>
      <c r="N9" s="26">
        <f t="shared" ref="N9:N15" si="2">M9*25</f>
        <v>77340</v>
      </c>
      <c r="O9" s="27"/>
    </row>
    <row r="10" ht="42.75" customHeight="1" spans="1:15">
      <c r="A10" s="14" t="s">
        <v>17</v>
      </c>
      <c r="B10" s="15">
        <f t="shared" ref="B10:B14" si="3">C10+D10</f>
        <v>179</v>
      </c>
      <c r="C10" s="16">
        <v>124.4</v>
      </c>
      <c r="D10" s="16">
        <v>54.6</v>
      </c>
      <c r="E10" s="15">
        <f t="shared" ref="E10" si="4">F10+G10</f>
        <v>39</v>
      </c>
      <c r="F10" s="15">
        <v>3</v>
      </c>
      <c r="G10" s="16">
        <v>36</v>
      </c>
      <c r="H10" s="17"/>
      <c r="I10" s="17"/>
      <c r="J10" s="17">
        <f t="shared" si="0"/>
        <v>1310</v>
      </c>
      <c r="K10" s="17">
        <v>1094.7</v>
      </c>
      <c r="L10" s="17">
        <v>215.3</v>
      </c>
      <c r="M10" s="15">
        <f t="shared" si="1"/>
        <v>1528</v>
      </c>
      <c r="N10" s="26">
        <f t="shared" si="2"/>
        <v>38200</v>
      </c>
      <c r="O10" s="27"/>
    </row>
    <row r="11" ht="40.5" customHeight="1" spans="1:15">
      <c r="A11" s="14" t="s">
        <v>18</v>
      </c>
      <c r="B11" s="15">
        <f t="shared" si="3"/>
        <v>904.2</v>
      </c>
      <c r="C11" s="16">
        <v>904.2</v>
      </c>
      <c r="D11" s="16"/>
      <c r="E11" s="15"/>
      <c r="F11" s="15"/>
      <c r="G11" s="16"/>
      <c r="H11" s="16">
        <v>157</v>
      </c>
      <c r="I11" s="16">
        <v>157</v>
      </c>
      <c r="J11" s="17">
        <f t="shared" si="0"/>
        <v>4582</v>
      </c>
      <c r="K11" s="16">
        <v>2586</v>
      </c>
      <c r="L11" s="16">
        <v>1996</v>
      </c>
      <c r="M11" s="15">
        <f t="shared" si="1"/>
        <v>5486.2</v>
      </c>
      <c r="N11" s="26">
        <f t="shared" si="2"/>
        <v>137155</v>
      </c>
      <c r="O11" s="27"/>
    </row>
    <row r="12" ht="44.25" customHeight="1" spans="1:15">
      <c r="A12" s="14" t="s">
        <v>19</v>
      </c>
      <c r="B12" s="15">
        <f t="shared" si="3"/>
        <v>233.1</v>
      </c>
      <c r="C12" s="16">
        <v>233.1</v>
      </c>
      <c r="D12" s="16"/>
      <c r="E12" s="15"/>
      <c r="F12" s="15"/>
      <c r="G12" s="16"/>
      <c r="H12" s="17"/>
      <c r="I12" s="17"/>
      <c r="J12" s="17">
        <f t="shared" si="0"/>
        <v>5396</v>
      </c>
      <c r="K12" s="17">
        <v>4639</v>
      </c>
      <c r="L12" s="17">
        <v>757</v>
      </c>
      <c r="M12" s="15">
        <f t="shared" si="1"/>
        <v>5629.1</v>
      </c>
      <c r="N12" s="26">
        <f t="shared" si="2"/>
        <v>140727.5</v>
      </c>
      <c r="O12" s="27"/>
    </row>
    <row r="13" ht="36" customHeight="1" spans="1:15">
      <c r="A13" s="14" t="s">
        <v>20</v>
      </c>
      <c r="B13" s="15">
        <f t="shared" si="3"/>
        <v>314</v>
      </c>
      <c r="C13" s="16">
        <v>144</v>
      </c>
      <c r="D13" s="16">
        <v>170</v>
      </c>
      <c r="E13" s="15"/>
      <c r="F13" s="15"/>
      <c r="G13" s="16"/>
      <c r="H13" s="17"/>
      <c r="I13" s="17"/>
      <c r="J13" s="17">
        <f t="shared" si="0"/>
        <v>2538</v>
      </c>
      <c r="K13" s="17">
        <v>1793</v>
      </c>
      <c r="L13" s="17">
        <v>745</v>
      </c>
      <c r="M13" s="15">
        <f t="shared" si="1"/>
        <v>2852</v>
      </c>
      <c r="N13" s="26">
        <f t="shared" si="2"/>
        <v>71300</v>
      </c>
      <c r="O13" s="27"/>
    </row>
    <row r="14" ht="34.65" customHeight="1" spans="1:15">
      <c r="A14" s="18" t="s">
        <v>21</v>
      </c>
      <c r="B14" s="19">
        <f t="shared" si="3"/>
        <v>620</v>
      </c>
      <c r="C14" s="16">
        <v>458.4</v>
      </c>
      <c r="D14" s="16">
        <v>161.6</v>
      </c>
      <c r="E14" s="15">
        <f>F14+G14</f>
        <v>80</v>
      </c>
      <c r="F14" s="16"/>
      <c r="G14" s="16">
        <v>80</v>
      </c>
      <c r="H14" s="17"/>
      <c r="I14" s="17"/>
      <c r="J14" s="17">
        <f t="shared" si="0"/>
        <v>1188</v>
      </c>
      <c r="K14" s="17">
        <v>0</v>
      </c>
      <c r="L14" s="17">
        <v>1188</v>
      </c>
      <c r="M14" s="15">
        <f t="shared" si="1"/>
        <v>1888</v>
      </c>
      <c r="N14" s="26">
        <f t="shared" si="2"/>
        <v>47200</v>
      </c>
      <c r="O14" s="27"/>
    </row>
    <row r="15" ht="36" customHeight="1" spans="1:15">
      <c r="A15" s="20" t="s">
        <v>8</v>
      </c>
      <c r="B15" s="15">
        <f>SUM(C15:D15)</f>
        <v>3561.7</v>
      </c>
      <c r="C15" s="15">
        <f>SUM(C8:C14)</f>
        <v>3060.5</v>
      </c>
      <c r="D15" s="15">
        <f>SUM(D8:D14)</f>
        <v>501.2</v>
      </c>
      <c r="E15" s="15">
        <f>SUM(F15:G15)</f>
        <v>358.5</v>
      </c>
      <c r="F15" s="15">
        <f>SUM(F8:F14)</f>
        <v>125.5</v>
      </c>
      <c r="G15" s="15">
        <f>SUM(G8:G14)</f>
        <v>233</v>
      </c>
      <c r="H15" s="15">
        <f t="shared" ref="H15:L15" si="5">SUM(H8:H14)</f>
        <v>157</v>
      </c>
      <c r="I15" s="15">
        <f t="shared" si="5"/>
        <v>157</v>
      </c>
      <c r="J15" s="15">
        <f t="shared" si="5"/>
        <v>20000</v>
      </c>
      <c r="K15" s="15">
        <f>SUM(K8:K14)</f>
        <v>13067</v>
      </c>
      <c r="L15" s="15">
        <f t="shared" si="5"/>
        <v>6933</v>
      </c>
      <c r="M15" s="15">
        <f t="shared" si="1"/>
        <v>23920.2</v>
      </c>
      <c r="N15" s="26">
        <f t="shared" si="2"/>
        <v>598005</v>
      </c>
      <c r="O15" s="27"/>
    </row>
  </sheetData>
  <mergeCells count="17">
    <mergeCell ref="A2:L2"/>
    <mergeCell ref="A3:L3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A4:A7"/>
    <mergeCell ref="B4:D6"/>
    <mergeCell ref="E4:G6"/>
    <mergeCell ref="J4:L6"/>
    <mergeCell ref="M4:O6"/>
    <mergeCell ref="H4:I6"/>
  </mergeCells>
  <pageMargins left="0.747916666666667" right="0.747916666666667" top="0.984027777777778" bottom="0.984027777777778" header="0.511805555555556" footer="0.51180555555555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八卦洲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甜蜜的事业</cp:lastModifiedBy>
  <dcterms:created xsi:type="dcterms:W3CDTF">2016-12-28T07:56:00Z</dcterms:created>
  <cp:lastPrinted>2018-12-21T09:28:00Z</cp:lastPrinted>
  <dcterms:modified xsi:type="dcterms:W3CDTF">2019-01-11T02:01:43Z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